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louie/EO Jobs/Housing Authority/"/>
    </mc:Choice>
  </mc:AlternateContent>
  <xr:revisionPtr revIDLastSave="0" documentId="8_{CF92866C-AFBB-A844-9B2E-3B71879D5734}" xr6:coauthVersionLast="47" xr6:coauthVersionMax="47" xr10:uidLastSave="{00000000-0000-0000-0000-000000000000}"/>
  <bookViews>
    <workbookView xWindow="3240" yWindow="3840" windowWidth="29040" windowHeight="15840" xr2:uid="{00000000-000D-0000-FFFF-FFFF00000000}"/>
  </bookViews>
  <sheets>
    <sheet name="Duplex" sheetId="1" r:id="rId1"/>
    <sheet name="Inner" sheetId="2" r:id="rId2"/>
    <sheet name="Detached" sheetId="3" r:id="rId3"/>
  </sheets>
  <definedNames>
    <definedName name="_xlnm.Print_Area" localSheetId="2">Detached!$A$1:$AF$31</definedName>
    <definedName name="_xlnm.Print_Area" localSheetId="0">Duplex!$A$1:$AF$31</definedName>
    <definedName name="_xlnm.Print_Area" localSheetId="1">Inner!$A$1:$AF$32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27" i="3" l="1"/>
  <c r="AY27" i="3"/>
  <c r="AX27" i="3"/>
  <c r="AZ13" i="3"/>
  <c r="P31" i="3"/>
  <c r="P30" i="3"/>
  <c r="P27" i="3"/>
  <c r="N27" i="3"/>
  <c r="L27" i="3"/>
  <c r="J27" i="3"/>
  <c r="H27" i="3"/>
  <c r="F27" i="3"/>
  <c r="D27" i="3"/>
  <c r="B27" i="3"/>
  <c r="P21" i="3"/>
  <c r="N21" i="3"/>
  <c r="L21" i="3"/>
  <c r="J21" i="3"/>
  <c r="H21" i="3"/>
  <c r="F21" i="3"/>
  <c r="D21" i="3"/>
  <c r="B21" i="3"/>
  <c r="P13" i="3"/>
  <c r="N13" i="3"/>
  <c r="L13" i="3"/>
  <c r="J13" i="3"/>
  <c r="H13" i="3"/>
  <c r="F13" i="3"/>
  <c r="D13" i="3"/>
  <c r="B13" i="3"/>
  <c r="AY13" i="3" l="1"/>
  <c r="AX13" i="3"/>
  <c r="P27" i="1"/>
  <c r="N27" i="1"/>
  <c r="L27" i="1"/>
  <c r="J27" i="1"/>
  <c r="H27" i="1"/>
  <c r="F27" i="1"/>
  <c r="D27" i="1"/>
  <c r="B27" i="1"/>
  <c r="P21" i="1"/>
  <c r="N21" i="1"/>
  <c r="L21" i="1"/>
  <c r="J21" i="1"/>
  <c r="H21" i="1"/>
  <c r="F21" i="1"/>
  <c r="D21" i="1"/>
  <c r="B21" i="1"/>
  <c r="P13" i="1"/>
  <c r="N13" i="1"/>
  <c r="L13" i="1"/>
  <c r="J13" i="1"/>
  <c r="H13" i="1"/>
  <c r="F13" i="1"/>
  <c r="D13" i="1"/>
  <c r="B13" i="1"/>
  <c r="P27" i="2"/>
  <c r="N27" i="2"/>
  <c r="L27" i="2"/>
  <c r="J27" i="2"/>
  <c r="H27" i="2"/>
  <c r="F27" i="2"/>
  <c r="D27" i="2"/>
  <c r="B27" i="2"/>
  <c r="P21" i="2"/>
  <c r="N21" i="2"/>
  <c r="L21" i="2"/>
  <c r="J21" i="2"/>
  <c r="H21" i="2"/>
  <c r="F21" i="2"/>
  <c r="D21" i="2"/>
  <c r="B21" i="2"/>
  <c r="P13" i="2"/>
  <c r="P35" i="2" s="1"/>
  <c r="N13" i="2"/>
  <c r="N35" i="2" s="1"/>
  <c r="L13" i="2"/>
  <c r="L35" i="2" s="1"/>
  <c r="J13" i="2"/>
  <c r="J35" i="2" s="1"/>
  <c r="H13" i="2"/>
  <c r="H35" i="2" s="1"/>
  <c r="F13" i="2"/>
  <c r="F35" i="2" s="1"/>
  <c r="D13" i="2"/>
  <c r="D35" i="2" s="1"/>
  <c r="B13" i="2"/>
  <c r="B35" i="2" s="1"/>
  <c r="AX21" i="3"/>
  <c r="AH19" i="1" l="1"/>
  <c r="AT9" i="1" l="1"/>
  <c r="AR9" i="1"/>
  <c r="AT31" i="2" l="1"/>
  <c r="AT30" i="2"/>
  <c r="AT26" i="2"/>
  <c r="AT25" i="2"/>
  <c r="AT24" i="2"/>
  <c r="AT20" i="2"/>
  <c r="AT19" i="2"/>
  <c r="AT18" i="2"/>
  <c r="AT17" i="2"/>
  <c r="AT12" i="2"/>
  <c r="AT11" i="2"/>
  <c r="AT10" i="2"/>
  <c r="AT9" i="2"/>
  <c r="AF27" i="2"/>
  <c r="AF21" i="2"/>
  <c r="AF13" i="2"/>
  <c r="AD27" i="2"/>
  <c r="AD21" i="2"/>
  <c r="AD13" i="2"/>
  <c r="AT20" i="1"/>
  <c r="AT11" i="1"/>
  <c r="AT26" i="3"/>
  <c r="AT25" i="3"/>
  <c r="AT24" i="3"/>
  <c r="AT20" i="3"/>
  <c r="AT18" i="3"/>
  <c r="AT19" i="3"/>
  <c r="AT17" i="3"/>
  <c r="AT12" i="3"/>
  <c r="AT11" i="3"/>
  <c r="AT10" i="3"/>
  <c r="AT9" i="3"/>
  <c r="AR9" i="3"/>
  <c r="AF27" i="3"/>
  <c r="AF21" i="3"/>
  <c r="AF13" i="3"/>
  <c r="AD31" i="3"/>
  <c r="AT31" i="3" s="1"/>
  <c r="AD30" i="3"/>
  <c r="AT30" i="3" s="1"/>
  <c r="AD27" i="3"/>
  <c r="AD21" i="3"/>
  <c r="AD13" i="3"/>
  <c r="AT31" i="1"/>
  <c r="AT30" i="1"/>
  <c r="AT26" i="1"/>
  <c r="AT25" i="1"/>
  <c r="AT24" i="1"/>
  <c r="AT19" i="1"/>
  <c r="AT18" i="1"/>
  <c r="AT17" i="1"/>
  <c r="AT12" i="1"/>
  <c r="AT10" i="1"/>
  <c r="AH9" i="1"/>
  <c r="AF27" i="1"/>
  <c r="AF21" i="1"/>
  <c r="AF13" i="1"/>
  <c r="AD27" i="1"/>
  <c r="AD21" i="1"/>
  <c r="AD13" i="1"/>
  <c r="AD35" i="1" l="1"/>
  <c r="AF35" i="2"/>
  <c r="AD35" i="3"/>
  <c r="AD35" i="2"/>
  <c r="AF35" i="1"/>
  <c r="AT27" i="3"/>
  <c r="AT21" i="3"/>
  <c r="AT13" i="3"/>
  <c r="AT21" i="2"/>
  <c r="AT13" i="2"/>
  <c r="AT27" i="2"/>
  <c r="AT27" i="1"/>
  <c r="AT21" i="1"/>
  <c r="AT13" i="1"/>
  <c r="AR30" i="1" l="1"/>
  <c r="AP30" i="1"/>
  <c r="AH30" i="1"/>
  <c r="AN31" i="1"/>
  <c r="AL31" i="1"/>
  <c r="AB31" i="3"/>
  <c r="AR31" i="3" s="1"/>
  <c r="Z31" i="3"/>
  <c r="AP31" i="3" s="1"/>
  <c r="X31" i="3"/>
  <c r="AN31" i="3" s="1"/>
  <c r="V31" i="3"/>
  <c r="AL31" i="3" s="1"/>
  <c r="T31" i="3"/>
  <c r="AJ31" i="3" s="1"/>
  <c r="R31" i="3"/>
  <c r="AB30" i="3"/>
  <c r="AR30" i="3" s="1"/>
  <c r="Z30" i="3"/>
  <c r="AP30" i="3" s="1"/>
  <c r="X30" i="3"/>
  <c r="AN30" i="3" s="1"/>
  <c r="V30" i="3"/>
  <c r="AL30" i="3" s="1"/>
  <c r="T30" i="3"/>
  <c r="AJ30" i="3" s="1"/>
  <c r="R30" i="3"/>
  <c r="AB27" i="3"/>
  <c r="AR27" i="3" s="1"/>
  <c r="Z27" i="3"/>
  <c r="X27" i="3"/>
  <c r="V27" i="3"/>
  <c r="AL27" i="3" s="1"/>
  <c r="T27" i="3"/>
  <c r="R27" i="3"/>
  <c r="AR26" i="3"/>
  <c r="AP26" i="3"/>
  <c r="AN26" i="3"/>
  <c r="AL26" i="3"/>
  <c r="AJ26" i="3"/>
  <c r="AH26" i="3"/>
  <c r="AR25" i="3"/>
  <c r="AP25" i="3"/>
  <c r="AN25" i="3"/>
  <c r="AL25" i="3"/>
  <c r="AJ25" i="3"/>
  <c r="AH25" i="3"/>
  <c r="AR24" i="3"/>
  <c r="AP24" i="3"/>
  <c r="AN24" i="3"/>
  <c r="AL24" i="3"/>
  <c r="AJ24" i="3"/>
  <c r="AH24" i="3"/>
  <c r="AB21" i="3"/>
  <c r="AR21" i="3" s="1"/>
  <c r="Z21" i="3"/>
  <c r="AP21" i="3" s="1"/>
  <c r="X21" i="3"/>
  <c r="AN21" i="3" s="1"/>
  <c r="V21" i="3"/>
  <c r="T21" i="3"/>
  <c r="AJ21" i="3" s="1"/>
  <c r="R21" i="3"/>
  <c r="AR20" i="3"/>
  <c r="AP20" i="3"/>
  <c r="AN20" i="3"/>
  <c r="AL20" i="3"/>
  <c r="AJ20" i="3"/>
  <c r="AH20" i="3"/>
  <c r="AR19" i="3"/>
  <c r="AP19" i="3"/>
  <c r="AN19" i="3"/>
  <c r="AL19" i="3"/>
  <c r="AJ19" i="3"/>
  <c r="AH19" i="3"/>
  <c r="AR18" i="3"/>
  <c r="AP18" i="3"/>
  <c r="AN18" i="3"/>
  <c r="AL18" i="3"/>
  <c r="AJ18" i="3"/>
  <c r="AH18" i="3"/>
  <c r="AR17" i="3"/>
  <c r="AP17" i="3"/>
  <c r="AN17" i="3"/>
  <c r="AL17" i="3"/>
  <c r="AJ17" i="3"/>
  <c r="AH17" i="3"/>
  <c r="AB13" i="3"/>
  <c r="Z13" i="3"/>
  <c r="X13" i="3"/>
  <c r="V13" i="3"/>
  <c r="T13" i="3"/>
  <c r="R13" i="3"/>
  <c r="AR12" i="3"/>
  <c r="AP12" i="3"/>
  <c r="AN12" i="3"/>
  <c r="AL12" i="3"/>
  <c r="AJ12" i="3"/>
  <c r="AH12" i="3"/>
  <c r="AR11" i="3"/>
  <c r="AP11" i="3"/>
  <c r="AN11" i="3"/>
  <c r="AL11" i="3"/>
  <c r="AJ11" i="3"/>
  <c r="AH11" i="3"/>
  <c r="AR10" i="3"/>
  <c r="AP10" i="3"/>
  <c r="AN10" i="3"/>
  <c r="AL10" i="3"/>
  <c r="AJ10" i="3"/>
  <c r="AH10" i="3"/>
  <c r="AP9" i="3"/>
  <c r="AN9" i="3"/>
  <c r="AL9" i="3"/>
  <c r="AJ9" i="3"/>
  <c r="AH9" i="3"/>
  <c r="AR31" i="2"/>
  <c r="AP31" i="2"/>
  <c r="AN31" i="2"/>
  <c r="AL31" i="2"/>
  <c r="AJ31" i="2"/>
  <c r="AH31" i="2"/>
  <c r="AR30" i="2"/>
  <c r="AP30" i="2"/>
  <c r="AN30" i="2"/>
  <c r="AL30" i="2"/>
  <c r="AJ30" i="2"/>
  <c r="AH30" i="2"/>
  <c r="AB27" i="2"/>
  <c r="AR27" i="2" s="1"/>
  <c r="Z27" i="2"/>
  <c r="AP27" i="2" s="1"/>
  <c r="X27" i="2"/>
  <c r="V27" i="2"/>
  <c r="AL27" i="2" s="1"/>
  <c r="T27" i="2"/>
  <c r="AJ27" i="2" s="1"/>
  <c r="R27" i="2"/>
  <c r="AR26" i="2"/>
  <c r="AP26" i="2"/>
  <c r="AN26" i="2"/>
  <c r="AL26" i="2"/>
  <c r="AJ26" i="2"/>
  <c r="AH26" i="2"/>
  <c r="AR25" i="2"/>
  <c r="AP25" i="2"/>
  <c r="AN25" i="2"/>
  <c r="AL25" i="2"/>
  <c r="AJ25" i="2"/>
  <c r="AH25" i="2"/>
  <c r="AR24" i="2"/>
  <c r="AP24" i="2"/>
  <c r="AN24" i="2"/>
  <c r="AL24" i="2"/>
  <c r="AJ24" i="2"/>
  <c r="AH24" i="2"/>
  <c r="AB21" i="2"/>
  <c r="Z21" i="2"/>
  <c r="X21" i="2"/>
  <c r="AN21" i="2" s="1"/>
  <c r="V21" i="2"/>
  <c r="AL21" i="2" s="1"/>
  <c r="T21" i="2"/>
  <c r="R21" i="2"/>
  <c r="AR20" i="2"/>
  <c r="AP20" i="2"/>
  <c r="AN20" i="2"/>
  <c r="AL20" i="2"/>
  <c r="AJ20" i="2"/>
  <c r="AH20" i="2"/>
  <c r="AR19" i="2"/>
  <c r="AP19" i="2"/>
  <c r="AN19" i="2"/>
  <c r="AL19" i="2"/>
  <c r="AJ19" i="2"/>
  <c r="AH19" i="2"/>
  <c r="AR18" i="2"/>
  <c r="AP18" i="2"/>
  <c r="AN18" i="2"/>
  <c r="AL18" i="2"/>
  <c r="AJ18" i="2"/>
  <c r="AH18" i="2"/>
  <c r="AR17" i="2"/>
  <c r="AP17" i="2"/>
  <c r="AN17" i="2"/>
  <c r="AL17" i="2"/>
  <c r="AJ17" i="2"/>
  <c r="AH17" i="2"/>
  <c r="AB13" i="2"/>
  <c r="Z13" i="2"/>
  <c r="X13" i="2"/>
  <c r="V13" i="2"/>
  <c r="T13" i="2"/>
  <c r="R13" i="2"/>
  <c r="AR12" i="2"/>
  <c r="AP12" i="2"/>
  <c r="AN12" i="2"/>
  <c r="AL12" i="2"/>
  <c r="AJ12" i="2"/>
  <c r="AH12" i="2"/>
  <c r="AR11" i="2"/>
  <c r="AP11" i="2"/>
  <c r="AN11" i="2"/>
  <c r="AL11" i="2"/>
  <c r="AJ11" i="2"/>
  <c r="AH11" i="2"/>
  <c r="AR10" i="2"/>
  <c r="AP10" i="2"/>
  <c r="AN10" i="2"/>
  <c r="AL10" i="2"/>
  <c r="AJ10" i="2"/>
  <c r="AH10" i="2"/>
  <c r="AR9" i="2"/>
  <c r="AP9" i="2"/>
  <c r="AN9" i="2"/>
  <c r="AL9" i="2"/>
  <c r="AJ9" i="2"/>
  <c r="AH9" i="2"/>
  <c r="AB27" i="1"/>
  <c r="AR27" i="1" s="1"/>
  <c r="Z27" i="1"/>
  <c r="AP27" i="1" s="1"/>
  <c r="X27" i="1"/>
  <c r="V27" i="1"/>
  <c r="T27" i="1"/>
  <c r="AJ27" i="1" s="1"/>
  <c r="R27" i="1"/>
  <c r="R21" i="1"/>
  <c r="T21" i="1"/>
  <c r="V21" i="1"/>
  <c r="AL21" i="1" s="1"/>
  <c r="X21" i="1"/>
  <c r="AN21" i="1" s="1"/>
  <c r="Z21" i="1"/>
  <c r="AP21" i="1" s="1"/>
  <c r="AB21" i="1"/>
  <c r="AB13" i="1"/>
  <c r="Z13" i="1"/>
  <c r="X13" i="1"/>
  <c r="V13" i="1"/>
  <c r="T13" i="1"/>
  <c r="R13" i="1"/>
  <c r="AJ30" i="1"/>
  <c r="AL30" i="1"/>
  <c r="AN30" i="1"/>
  <c r="AH31" i="1"/>
  <c r="AJ31" i="1"/>
  <c r="AR31" i="1"/>
  <c r="AJ9" i="1"/>
  <c r="AL9" i="1"/>
  <c r="AN9" i="1"/>
  <c r="AP9" i="1"/>
  <c r="AH10" i="1"/>
  <c r="AJ10" i="1"/>
  <c r="AL10" i="1"/>
  <c r="AN10" i="1"/>
  <c r="AP10" i="1"/>
  <c r="AR10" i="1"/>
  <c r="AH11" i="1"/>
  <c r="AJ11" i="1"/>
  <c r="AL11" i="1"/>
  <c r="AN11" i="1"/>
  <c r="AP11" i="1"/>
  <c r="AR11" i="1"/>
  <c r="AH12" i="1"/>
  <c r="AJ12" i="1"/>
  <c r="AL12" i="1"/>
  <c r="AN12" i="1"/>
  <c r="AP12" i="1"/>
  <c r="AR12" i="1"/>
  <c r="AH17" i="1"/>
  <c r="AJ17" i="1"/>
  <c r="AL17" i="1"/>
  <c r="AN17" i="1"/>
  <c r="AP17" i="1"/>
  <c r="AR17" i="1"/>
  <c r="AH18" i="1"/>
  <c r="AJ18" i="1"/>
  <c r="AL18" i="1"/>
  <c r="AN18" i="1"/>
  <c r="AP18" i="1"/>
  <c r="AR18" i="1"/>
  <c r="AJ19" i="1"/>
  <c r="AL19" i="1"/>
  <c r="AN19" i="1"/>
  <c r="AP19" i="1"/>
  <c r="AR19" i="1"/>
  <c r="AH20" i="1"/>
  <c r="AJ20" i="1"/>
  <c r="AL20" i="1"/>
  <c r="AN20" i="1"/>
  <c r="AP20" i="1"/>
  <c r="AR20" i="1"/>
  <c r="AH24" i="1"/>
  <c r="AJ24" i="1"/>
  <c r="AL24" i="1"/>
  <c r="AN24" i="1"/>
  <c r="AP24" i="1"/>
  <c r="AR24" i="1"/>
  <c r="AH25" i="1"/>
  <c r="AJ25" i="1"/>
  <c r="AL25" i="1"/>
  <c r="AN25" i="1"/>
  <c r="AP25" i="1"/>
  <c r="AR25" i="1"/>
  <c r="AH26" i="1"/>
  <c r="AJ26" i="1"/>
  <c r="AL26" i="1"/>
  <c r="AN26" i="1"/>
  <c r="AP26" i="1"/>
  <c r="AR26" i="1"/>
  <c r="AP31" i="1"/>
  <c r="AH21" i="3" l="1"/>
  <c r="AY21" i="3"/>
  <c r="AZ21" i="3" s="1"/>
  <c r="AH27" i="1"/>
  <c r="AH27" i="2"/>
  <c r="Z35" i="3"/>
  <c r="AL13" i="3"/>
  <c r="V35" i="3"/>
  <c r="AN13" i="3"/>
  <c r="X35" i="3"/>
  <c r="AR13" i="3"/>
  <c r="AB35" i="3"/>
  <c r="R35" i="3"/>
  <c r="AJ13" i="3"/>
  <c r="T35" i="3"/>
  <c r="R35" i="2"/>
  <c r="AJ13" i="2"/>
  <c r="T35" i="2"/>
  <c r="AP13" i="2"/>
  <c r="Z35" i="2"/>
  <c r="AL13" i="2"/>
  <c r="V35" i="2"/>
  <c r="AR13" i="2"/>
  <c r="AB35" i="2"/>
  <c r="X35" i="2"/>
  <c r="AJ13" i="1"/>
  <c r="T35" i="1"/>
  <c r="AP13" i="1"/>
  <c r="Z35" i="1"/>
  <c r="AR13" i="1"/>
  <c r="AB35" i="1"/>
  <c r="V35" i="1"/>
  <c r="AH13" i="1"/>
  <c r="R35" i="1"/>
  <c r="X35" i="1"/>
  <c r="AH31" i="3"/>
  <c r="AF31" i="3"/>
  <c r="AH30" i="3"/>
  <c r="AF30" i="3"/>
  <c r="AH13" i="2"/>
  <c r="AJ27" i="3"/>
  <c r="AP27" i="3"/>
  <c r="AL21" i="3"/>
  <c r="AP13" i="3"/>
  <c r="AJ21" i="1"/>
  <c r="AN27" i="3"/>
  <c r="AH27" i="3"/>
  <c r="AH13" i="3"/>
  <c r="AN27" i="2"/>
  <c r="AR21" i="2"/>
  <c r="AP21" i="2"/>
  <c r="AJ21" i="2"/>
  <c r="AH21" i="2"/>
  <c r="AN13" i="2"/>
  <c r="AN27" i="1"/>
  <c r="AL27" i="1"/>
  <c r="AR21" i="1"/>
  <c r="AH21" i="1"/>
  <c r="AN13" i="1"/>
  <c r="AL13" i="1"/>
  <c r="AW21" i="3" l="1"/>
  <c r="AF35" i="3"/>
  <c r="AW13" i="3"/>
  <c r="AW21" i="2"/>
  <c r="AW13" i="1"/>
  <c r="AW13" i="2"/>
  <c r="AW21" i="1"/>
</calcChain>
</file>

<file path=xl/sharedStrings.xml><?xml version="1.0" encoding="utf-8"?>
<sst xmlns="http://schemas.openxmlformats.org/spreadsheetml/2006/main" count="173" uniqueCount="34">
  <si>
    <t>Housing Authority of the City of Erie</t>
  </si>
  <si>
    <t>Eff</t>
  </si>
  <si>
    <t>1 Brm</t>
  </si>
  <si>
    <t>2 Brm</t>
  </si>
  <si>
    <t>3 Brm</t>
  </si>
  <si>
    <t>4 Brm</t>
  </si>
  <si>
    <t>5 Brm</t>
  </si>
  <si>
    <t>Gas Heat</t>
  </si>
  <si>
    <t>Gas Hot Water</t>
  </si>
  <si>
    <t>Gas Cooking</t>
  </si>
  <si>
    <t>NFG Customer Charge</t>
  </si>
  <si>
    <t>Total Gas</t>
  </si>
  <si>
    <t>Electric Heat</t>
  </si>
  <si>
    <t>Electric Hot Water</t>
  </si>
  <si>
    <t>Electric Cooking</t>
  </si>
  <si>
    <t>Other Electric</t>
  </si>
  <si>
    <t>Total Electric</t>
  </si>
  <si>
    <t>Water</t>
  </si>
  <si>
    <t>Sewer</t>
  </si>
  <si>
    <t>Trash</t>
  </si>
  <si>
    <t>Total Water, Sewer, Trash</t>
  </si>
  <si>
    <t>Appliances</t>
  </si>
  <si>
    <t>Range</t>
  </si>
  <si>
    <t>Refrigerator</t>
  </si>
  <si>
    <t>Current Allowance</t>
  </si>
  <si>
    <t>6 Brm</t>
  </si>
  <si>
    <t>7 Brm</t>
  </si>
  <si>
    <t>na</t>
  </si>
  <si>
    <t>Electric Heat - Heat Pump</t>
  </si>
  <si>
    <t>Effective February 1, 2024</t>
  </si>
  <si>
    <t>Approved Section 8 Utility Allowances - Detached Single Family</t>
  </si>
  <si>
    <t>Approved Allowances Effective 2/1/2024</t>
  </si>
  <si>
    <t>Approved Section 8 Utility Allowances - Duplex Units</t>
  </si>
  <si>
    <t>Approved Section 8 Utility Allowances - Inner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</si>
</sst>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10" fontId="5" fillId="0" borderId="0" xfId="1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6" fontId="4" fillId="0" borderId="3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7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10" fontId="1" fillId="0" borderId="0" xfId="1" applyNumberFormat="1" applyFont="1" applyFill="1"/>
    <xf numFmtId="0" fontId="2" fillId="0" borderId="8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10" fontId="5" fillId="0" borderId="0" xfId="1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wrapText="1"/>
    </xf>
    <xf numFmtId="10" fontId="5" fillId="0" borderId="7" xfId="1" applyNumberFormat="1" applyFont="1" applyFill="1" applyBorder="1" applyAlignment="1">
      <alignment horizontal="right" wrapText="1"/>
    </xf>
    <xf numFmtId="0" fontId="0" fillId="0" borderId="7" xfId="0" applyBorder="1"/>
    <xf numFmtId="10" fontId="0" fillId="0" borderId="0" xfId="0" applyNumberFormat="1"/>
    <xf numFmtId="0" fontId="4" fillId="0" borderId="11" xfId="0" applyFont="1" applyBorder="1" applyAlignment="1">
      <alignment horizontal="right" wrapText="1"/>
    </xf>
    <xf numFmtId="6" fontId="0" fillId="0" borderId="0" xfId="0" applyNumberFormat="1"/>
    <xf numFmtId="0" fontId="2" fillId="0" borderId="11" xfId="0" applyFont="1" applyBorder="1" applyAlignment="1">
      <alignment horizontal="right" wrapText="1"/>
    </xf>
    <xf numFmtId="37" fontId="0" fillId="0" borderId="0" xfId="0" applyNumberFormat="1"/>
    <xf numFmtId="37" fontId="7" fillId="0" borderId="0" xfId="0" applyNumberFormat="1" applyFont="1"/>
    <xf numFmtId="10" fontId="7" fillId="0" borderId="0" xfId="0" applyNumberFormat="1" applyFont="1"/>
    <xf numFmtId="6" fontId="2" fillId="0" borderId="0" xfId="0" applyNumberFormat="1" applyFont="1" applyAlignment="1">
      <alignment horizontal="right" wrapText="1"/>
    </xf>
    <xf numFmtId="37" fontId="2" fillId="0" borderId="4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36"/>
  <sheetViews>
    <sheetView tabSelected="1" workbookViewId="0">
      <selection sqref="A1:AB1"/>
    </sheetView>
  </sheetViews>
  <sheetFormatPr baseColWidth="10" defaultColWidth="8.7109375" defaultRowHeight="16" x14ac:dyDescent="0.2"/>
  <cols>
    <col min="1" max="1" width="21.7109375" customWidth="1"/>
    <col min="2" max="2" width="6.7109375" hidden="1" customWidth="1"/>
    <col min="3" max="3" width="3.5703125" hidden="1" customWidth="1"/>
    <col min="4" max="4" width="6.7109375" hidden="1" customWidth="1"/>
    <col min="5" max="5" width="3.28515625" hidden="1" customWidth="1"/>
    <col min="6" max="6" width="6.7109375" hidden="1" customWidth="1"/>
    <col min="7" max="7" width="3.42578125" hidden="1" customWidth="1"/>
    <col min="8" max="8" width="6.7109375" hidden="1" customWidth="1"/>
    <col min="9" max="9" width="3.28515625" hidden="1" customWidth="1"/>
    <col min="10" max="10" width="6.7109375" hidden="1" customWidth="1"/>
    <col min="11" max="11" width="3.140625" hidden="1" customWidth="1"/>
    <col min="12" max="12" width="7.140625" hidden="1" customWidth="1"/>
    <col min="13" max="13" width="3.140625" hidden="1" customWidth="1"/>
    <col min="14" max="14" width="6.7109375" hidden="1" customWidth="1"/>
    <col min="15" max="15" width="3.140625" hidden="1" customWidth="1"/>
    <col min="16" max="16" width="6.7109375" hidden="1" customWidth="1"/>
    <col min="17" max="17" width="3.140625" hidden="1" customWidth="1"/>
    <col min="18" max="18" width="6.7109375" bestFit="1" customWidth="1"/>
    <col min="19" max="19" width="2.28515625" customWidth="1"/>
    <col min="20" max="20" width="6.7109375" bestFit="1" customWidth="1"/>
    <col min="21" max="21" width="3.28515625" customWidth="1"/>
    <col min="22" max="22" width="6.7109375" bestFit="1" customWidth="1"/>
    <col min="23" max="23" width="2.7109375" customWidth="1"/>
    <col min="24" max="24" width="6.7109375" bestFit="1" customWidth="1"/>
    <col min="25" max="25" width="3.28515625" customWidth="1"/>
    <col min="26" max="26" width="6.7109375" bestFit="1" customWidth="1"/>
    <col min="27" max="27" width="3.28515625" customWidth="1"/>
    <col min="28" max="28" width="6.7109375" bestFit="1" customWidth="1"/>
    <col min="29" max="29" width="1.5703125" customWidth="1"/>
    <col min="30" max="30" width="6.7109375" customWidth="1"/>
    <col min="31" max="31" width="1.85546875" customWidth="1"/>
    <col min="32" max="32" width="6.42578125" customWidth="1"/>
    <col min="33" max="33" width="1.28515625" customWidth="1"/>
    <col min="34" max="34" width="8.7109375" style="20" hidden="1" customWidth="1"/>
    <col min="35" max="35" width="3.42578125" style="20" hidden="1" customWidth="1"/>
    <col min="36" max="36" width="8.7109375" style="20" hidden="1" customWidth="1"/>
    <col min="37" max="37" width="2.7109375" style="20" hidden="1" customWidth="1"/>
    <col min="38" max="38" width="8.7109375" style="20" hidden="1" customWidth="1"/>
    <col min="39" max="39" width="2.7109375" style="20" hidden="1" customWidth="1"/>
    <col min="40" max="40" width="8.7109375" style="20" hidden="1" customWidth="1"/>
    <col min="41" max="41" width="2.7109375" style="20" hidden="1" customWidth="1"/>
    <col min="42" max="42" width="8.7109375" style="20" hidden="1" customWidth="1"/>
    <col min="43" max="43" width="2.28515625" style="20" hidden="1" customWidth="1"/>
    <col min="44" max="44" width="8.7109375" style="20" hidden="1" customWidth="1"/>
    <col min="45" max="45" width="2.28515625" hidden="1" customWidth="1"/>
    <col min="46" max="46" width="8.7109375" hidden="1" customWidth="1"/>
    <col min="47" max="47" width="2.28515625" hidden="1" customWidth="1"/>
    <col min="48" max="49" width="8.7109375" hidden="1" customWidth="1"/>
    <col min="50" max="55" width="8.7109375" customWidth="1"/>
  </cols>
  <sheetData>
    <row r="1" spans="1:56" ht="1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56" ht="15" customHeight="1" x14ac:dyDescent="0.2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4"/>
      <c r="AD2" s="24"/>
      <c r="AE2" s="24"/>
      <c r="AF2" s="24"/>
      <c r="AG2" s="2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56" ht="15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56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6" x14ac:dyDescent="0.2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56" ht="15" customHeight="1" x14ac:dyDescent="0.2">
      <c r="A6" s="5"/>
      <c r="B6" s="50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3"/>
      <c r="O6" s="23"/>
      <c r="P6" s="23"/>
      <c r="Q6" s="23"/>
      <c r="R6" s="46" t="s">
        <v>31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56" ht="17" x14ac:dyDescent="0.2">
      <c r="A7" s="5"/>
      <c r="B7" s="45" t="s">
        <v>1</v>
      </c>
      <c r="C7" s="44"/>
      <c r="D7" s="43" t="s">
        <v>2</v>
      </c>
      <c r="E7" s="44"/>
      <c r="F7" s="43" t="s">
        <v>3</v>
      </c>
      <c r="G7" s="44"/>
      <c r="H7" s="43" t="s">
        <v>4</v>
      </c>
      <c r="I7" s="44"/>
      <c r="J7" s="43" t="s">
        <v>5</v>
      </c>
      <c r="K7" s="44"/>
      <c r="L7" s="43" t="s">
        <v>6</v>
      </c>
      <c r="M7" s="44"/>
      <c r="N7" s="43" t="s">
        <v>25</v>
      </c>
      <c r="O7" s="44"/>
      <c r="P7" s="43" t="s">
        <v>26</v>
      </c>
      <c r="Q7" s="44"/>
      <c r="R7" s="51" t="s">
        <v>1</v>
      </c>
      <c r="S7" s="52"/>
      <c r="T7" s="53" t="s">
        <v>2</v>
      </c>
      <c r="U7" s="52"/>
      <c r="V7" s="53" t="s">
        <v>3</v>
      </c>
      <c r="W7" s="52"/>
      <c r="X7" s="53" t="s">
        <v>4</v>
      </c>
      <c r="Y7" s="52"/>
      <c r="Z7" s="53" t="s">
        <v>5</v>
      </c>
      <c r="AA7" s="52"/>
      <c r="AB7" s="22" t="s">
        <v>6</v>
      </c>
      <c r="AC7" s="25"/>
      <c r="AD7" s="22" t="s">
        <v>25</v>
      </c>
      <c r="AE7" s="25"/>
      <c r="AF7" s="22" t="s">
        <v>26</v>
      </c>
      <c r="AG7" s="25"/>
      <c r="AH7" s="45" t="s">
        <v>1</v>
      </c>
      <c r="AI7" s="44"/>
      <c r="AJ7" s="43" t="s">
        <v>2</v>
      </c>
      <c r="AK7" s="44"/>
      <c r="AL7" s="43" t="s">
        <v>3</v>
      </c>
      <c r="AM7" s="44"/>
      <c r="AN7" s="43" t="s">
        <v>4</v>
      </c>
      <c r="AO7" s="44"/>
      <c r="AP7" s="43" t="s">
        <v>5</v>
      </c>
      <c r="AQ7" s="44"/>
      <c r="AR7" s="6" t="s">
        <v>6</v>
      </c>
      <c r="AT7" s="6" t="s">
        <v>25</v>
      </c>
      <c r="AV7" s="6" t="s">
        <v>26</v>
      </c>
    </row>
    <row r="8" spans="1:56" x14ac:dyDescent="0.2">
      <c r="A8" s="5"/>
      <c r="B8" s="4"/>
      <c r="C8" s="8"/>
      <c r="D8" s="9"/>
      <c r="E8" s="4"/>
      <c r="F8" s="9"/>
      <c r="G8" s="4"/>
      <c r="H8" s="9"/>
      <c r="I8" s="4"/>
      <c r="J8" s="9"/>
      <c r="K8" s="4"/>
      <c r="L8" s="9"/>
      <c r="M8" s="8"/>
      <c r="N8" s="9"/>
      <c r="O8" s="8"/>
      <c r="P8" s="4"/>
      <c r="Q8" s="8"/>
      <c r="R8" s="7"/>
      <c r="S8" s="4"/>
      <c r="T8" s="9"/>
      <c r="U8" s="4"/>
      <c r="V8" s="9"/>
      <c r="W8" s="4"/>
      <c r="X8" s="9"/>
      <c r="Y8" s="4"/>
      <c r="Z8" s="9"/>
      <c r="AA8" s="4"/>
      <c r="AB8" s="9"/>
      <c r="AC8" s="4"/>
      <c r="AD8" s="9"/>
      <c r="AE8" s="4"/>
      <c r="AF8" s="9"/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T8" s="1"/>
      <c r="AV8" s="1"/>
    </row>
    <row r="9" spans="1:56" x14ac:dyDescent="0.2">
      <c r="A9" s="41" t="s">
        <v>7</v>
      </c>
      <c r="B9" s="39">
        <v>19</v>
      </c>
      <c r="C9" s="4"/>
      <c r="D9" s="9">
        <v>25</v>
      </c>
      <c r="E9" s="4"/>
      <c r="F9" s="9">
        <v>36</v>
      </c>
      <c r="G9" s="4"/>
      <c r="H9" s="9">
        <v>43</v>
      </c>
      <c r="I9" s="4"/>
      <c r="J9" s="9">
        <v>51</v>
      </c>
      <c r="K9" s="4"/>
      <c r="L9" s="9">
        <v>59</v>
      </c>
      <c r="M9" s="4"/>
      <c r="N9" s="9">
        <v>62</v>
      </c>
      <c r="O9" s="4"/>
      <c r="P9" s="9">
        <v>65</v>
      </c>
      <c r="Q9" s="8"/>
      <c r="R9" s="10">
        <v>12</v>
      </c>
      <c r="S9" s="11"/>
      <c r="T9" s="12">
        <v>17</v>
      </c>
      <c r="U9" s="11"/>
      <c r="V9" s="12">
        <v>23</v>
      </c>
      <c r="W9" s="11"/>
      <c r="X9" s="12">
        <v>28</v>
      </c>
      <c r="Y9" s="11"/>
      <c r="Z9" s="12">
        <v>34</v>
      </c>
      <c r="AA9" s="11"/>
      <c r="AB9" s="12">
        <v>40</v>
      </c>
      <c r="AC9" s="11"/>
      <c r="AD9" s="12">
        <v>42</v>
      </c>
      <c r="AE9" s="11"/>
      <c r="AF9" s="12">
        <v>44</v>
      </c>
      <c r="AG9" s="11"/>
      <c r="AH9" s="1">
        <f>SUM(R9/B9)-1</f>
        <v>-0.36842105263157898</v>
      </c>
      <c r="AI9" s="1"/>
      <c r="AJ9" s="1">
        <f>SUM(T9/D9)-1</f>
        <v>-0.31999999999999995</v>
      </c>
      <c r="AK9" s="1"/>
      <c r="AL9" s="1">
        <f>SUM(V9/F9)-1</f>
        <v>-0.36111111111111116</v>
      </c>
      <c r="AM9" s="1"/>
      <c r="AN9" s="1">
        <f>SUM(X9/H9)-1</f>
        <v>-0.34883720930232553</v>
      </c>
      <c r="AO9" s="1"/>
      <c r="AP9" s="1">
        <f>SUM(Z9/J9)-1</f>
        <v>-0.33333333333333337</v>
      </c>
      <c r="AQ9" s="1"/>
      <c r="AR9" s="1">
        <f>SUM(AB9/L9)-1</f>
        <v>-0.32203389830508478</v>
      </c>
      <c r="AT9" s="1">
        <f>SUM(AD9/N9)-1</f>
        <v>-0.32258064516129037</v>
      </c>
      <c r="AV9" s="27" t="s">
        <v>27</v>
      </c>
      <c r="AX9" s="34"/>
      <c r="BD9" s="34"/>
    </row>
    <row r="10" spans="1:56" x14ac:dyDescent="0.2">
      <c r="A10" s="41" t="s">
        <v>8</v>
      </c>
      <c r="B10" s="4">
        <v>8</v>
      </c>
      <c r="C10" s="4"/>
      <c r="D10" s="9">
        <v>11</v>
      </c>
      <c r="E10" s="4"/>
      <c r="F10" s="9">
        <v>13</v>
      </c>
      <c r="G10" s="4"/>
      <c r="H10" s="9">
        <v>15</v>
      </c>
      <c r="I10" s="4"/>
      <c r="J10" s="9">
        <v>17</v>
      </c>
      <c r="K10" s="4"/>
      <c r="L10" s="9">
        <v>19</v>
      </c>
      <c r="M10" s="4"/>
      <c r="N10" s="9">
        <v>22</v>
      </c>
      <c r="O10" s="4"/>
      <c r="P10" s="9">
        <v>23</v>
      </c>
      <c r="Q10" s="8"/>
      <c r="R10" s="13">
        <v>5</v>
      </c>
      <c r="S10" s="11"/>
      <c r="T10" s="12">
        <v>7</v>
      </c>
      <c r="U10" s="11"/>
      <c r="V10" s="12">
        <v>8</v>
      </c>
      <c r="W10" s="11"/>
      <c r="X10" s="12">
        <v>10</v>
      </c>
      <c r="Y10" s="11"/>
      <c r="Z10" s="12">
        <v>11</v>
      </c>
      <c r="AA10" s="11"/>
      <c r="AB10" s="12">
        <v>13</v>
      </c>
      <c r="AC10" s="11"/>
      <c r="AD10" s="12">
        <v>14</v>
      </c>
      <c r="AE10" s="11"/>
      <c r="AF10" s="12">
        <v>15</v>
      </c>
      <c r="AG10" s="11"/>
      <c r="AH10" s="1">
        <f>SUM(R10/B10)-1</f>
        <v>-0.375</v>
      </c>
      <c r="AI10" s="1"/>
      <c r="AJ10" s="1">
        <f>SUM(T10/D10)-1</f>
        <v>-0.36363636363636365</v>
      </c>
      <c r="AK10" s="1"/>
      <c r="AL10" s="1">
        <f>SUM(V10/F10)-1</f>
        <v>-0.38461538461538458</v>
      </c>
      <c r="AM10" s="1"/>
      <c r="AN10" s="1">
        <f>SUM(X10/H10)-1</f>
        <v>-0.33333333333333337</v>
      </c>
      <c r="AO10" s="1"/>
      <c r="AP10" s="1">
        <f>SUM(Z10/J10)-1</f>
        <v>-0.3529411764705882</v>
      </c>
      <c r="AQ10" s="1"/>
      <c r="AR10" s="1">
        <f>SUM(AB10/L10)-1</f>
        <v>-0.31578947368421051</v>
      </c>
      <c r="AT10" s="1">
        <f>SUM(AD10/N10)-1</f>
        <v>-0.36363636363636365</v>
      </c>
      <c r="AV10" s="27" t="s">
        <v>27</v>
      </c>
      <c r="AX10" s="34"/>
      <c r="BD10" s="34"/>
    </row>
    <row r="11" spans="1:56" x14ac:dyDescent="0.2">
      <c r="A11" s="41" t="s">
        <v>9</v>
      </c>
      <c r="B11" s="4">
        <v>5</v>
      </c>
      <c r="C11" s="4"/>
      <c r="D11" s="9">
        <v>6</v>
      </c>
      <c r="E11" s="4"/>
      <c r="F11" s="9">
        <v>6</v>
      </c>
      <c r="G11" s="4"/>
      <c r="H11" s="9">
        <v>7</v>
      </c>
      <c r="I11" s="4"/>
      <c r="J11" s="9">
        <v>8</v>
      </c>
      <c r="K11" s="4"/>
      <c r="L11" s="9">
        <v>8</v>
      </c>
      <c r="M11" s="4"/>
      <c r="N11" s="9">
        <v>8</v>
      </c>
      <c r="O11" s="4"/>
      <c r="P11" s="9">
        <v>9</v>
      </c>
      <c r="Q11" s="8"/>
      <c r="R11" s="13">
        <v>3</v>
      </c>
      <c r="S11" s="11"/>
      <c r="T11" s="12">
        <v>4</v>
      </c>
      <c r="U11" s="11"/>
      <c r="V11" s="12">
        <v>4</v>
      </c>
      <c r="W11" s="11"/>
      <c r="X11" s="12">
        <v>5</v>
      </c>
      <c r="Y11" s="11"/>
      <c r="Z11" s="12">
        <v>5</v>
      </c>
      <c r="AA11" s="11"/>
      <c r="AB11" s="12">
        <v>5</v>
      </c>
      <c r="AC11" s="11"/>
      <c r="AD11" s="12">
        <v>5</v>
      </c>
      <c r="AE11" s="11"/>
      <c r="AF11" s="12">
        <v>6</v>
      </c>
      <c r="AG11" s="11"/>
      <c r="AH11" s="1">
        <f>SUM(R11/B11)-1</f>
        <v>-0.4</v>
      </c>
      <c r="AI11" s="1"/>
      <c r="AJ11" s="1">
        <f>SUM(T11/D11)-1</f>
        <v>-0.33333333333333337</v>
      </c>
      <c r="AK11" s="1"/>
      <c r="AL11" s="1">
        <f>SUM(V11/F11)-1</f>
        <v>-0.33333333333333337</v>
      </c>
      <c r="AM11" s="1"/>
      <c r="AN11" s="1">
        <f>SUM(X11/H11)-1</f>
        <v>-0.2857142857142857</v>
      </c>
      <c r="AO11" s="1"/>
      <c r="AP11" s="1">
        <f>SUM(Z11/J11)-1</f>
        <v>-0.375</v>
      </c>
      <c r="AQ11" s="1"/>
      <c r="AR11" s="1">
        <f>SUM(AB11/L11)-1</f>
        <v>-0.375</v>
      </c>
      <c r="AT11" s="1">
        <f>SUM(AD11/N11)-1</f>
        <v>-0.375</v>
      </c>
      <c r="AV11" s="27" t="s">
        <v>27</v>
      </c>
      <c r="AX11" s="34"/>
      <c r="BD11" s="34"/>
    </row>
    <row r="12" spans="1:56" x14ac:dyDescent="0.2">
      <c r="A12" s="41" t="s">
        <v>10</v>
      </c>
      <c r="B12" s="4">
        <v>12</v>
      </c>
      <c r="C12" s="4"/>
      <c r="D12" s="9">
        <v>12</v>
      </c>
      <c r="E12" s="4"/>
      <c r="F12" s="9">
        <v>12</v>
      </c>
      <c r="G12" s="4"/>
      <c r="H12" s="9">
        <v>12</v>
      </c>
      <c r="I12" s="4"/>
      <c r="J12" s="9">
        <v>12</v>
      </c>
      <c r="K12" s="4"/>
      <c r="L12" s="9">
        <v>12</v>
      </c>
      <c r="M12" s="35"/>
      <c r="N12" s="9">
        <v>12</v>
      </c>
      <c r="O12" s="35"/>
      <c r="P12" s="9">
        <v>12</v>
      </c>
      <c r="Q12" s="8"/>
      <c r="R12" s="13">
        <v>14</v>
      </c>
      <c r="S12" s="11"/>
      <c r="T12" s="12">
        <v>14</v>
      </c>
      <c r="U12" s="11"/>
      <c r="V12" s="12">
        <v>14</v>
      </c>
      <c r="W12" s="11"/>
      <c r="X12" s="12">
        <v>14</v>
      </c>
      <c r="Y12" s="11"/>
      <c r="Z12" s="12">
        <v>14</v>
      </c>
      <c r="AA12" s="11"/>
      <c r="AB12" s="12">
        <v>14</v>
      </c>
      <c r="AC12" s="33"/>
      <c r="AD12" s="12">
        <v>14</v>
      </c>
      <c r="AE12" s="33"/>
      <c r="AF12" s="12">
        <v>14</v>
      </c>
      <c r="AG12" s="11"/>
      <c r="AH12" s="1">
        <f>SUM(R12/B12)-1</f>
        <v>0.16666666666666674</v>
      </c>
      <c r="AI12" s="1"/>
      <c r="AJ12" s="1">
        <f>SUM(T12/D12)-1</f>
        <v>0.16666666666666674</v>
      </c>
      <c r="AK12" s="1"/>
      <c r="AL12" s="1">
        <f>SUM(V12/F12)-1</f>
        <v>0.16666666666666674</v>
      </c>
      <c r="AM12" s="1"/>
      <c r="AN12" s="1">
        <f>SUM(X12/H12)-1</f>
        <v>0.16666666666666674</v>
      </c>
      <c r="AO12" s="1"/>
      <c r="AP12" s="1">
        <f>SUM(Z12/J12)-1</f>
        <v>0.16666666666666674</v>
      </c>
      <c r="AQ12" s="1"/>
      <c r="AR12" s="1">
        <f>SUM(AB12/L12)-1</f>
        <v>0.16666666666666674</v>
      </c>
      <c r="AT12" s="1">
        <f>SUM(AD12/N12)-1</f>
        <v>0.16666666666666674</v>
      </c>
      <c r="AV12" s="27" t="s">
        <v>27</v>
      </c>
      <c r="AX12" s="34"/>
    </row>
    <row r="13" spans="1:56" x14ac:dyDescent="0.2">
      <c r="A13" s="2" t="s">
        <v>11</v>
      </c>
      <c r="B13" s="40">
        <f>SUM(B9:B12)</f>
        <v>44</v>
      </c>
      <c r="C13" s="14"/>
      <c r="D13" s="15">
        <f>SUM(D9:D12)</f>
        <v>54</v>
      </c>
      <c r="E13" s="14"/>
      <c r="F13" s="15">
        <f>SUM(F9:F12)</f>
        <v>67</v>
      </c>
      <c r="G13" s="14"/>
      <c r="H13" s="15">
        <f>SUM(H9:H12)</f>
        <v>77</v>
      </c>
      <c r="I13" s="14"/>
      <c r="J13" s="15">
        <f>SUM(J9:J12)</f>
        <v>88</v>
      </c>
      <c r="K13" s="14"/>
      <c r="L13" s="15">
        <f>SUM(L9:L12)</f>
        <v>98</v>
      </c>
      <c r="M13" s="4"/>
      <c r="N13" s="15">
        <f>SUM(N9:N12)</f>
        <v>104</v>
      </c>
      <c r="O13" s="4"/>
      <c r="P13" s="15">
        <f>SUM(P9:P12)</f>
        <v>109</v>
      </c>
      <c r="Q13" s="21"/>
      <c r="R13" s="16">
        <f>SUM(R9:R12)</f>
        <v>34</v>
      </c>
      <c r="S13" s="17"/>
      <c r="T13" s="18">
        <f>SUM(T9:T12)</f>
        <v>42</v>
      </c>
      <c r="U13" s="17"/>
      <c r="V13" s="18">
        <f>SUM(V9:V12)</f>
        <v>49</v>
      </c>
      <c r="W13" s="17"/>
      <c r="X13" s="18">
        <f>SUM(X9:X12)</f>
        <v>57</v>
      </c>
      <c r="Y13" s="17"/>
      <c r="Z13" s="18">
        <f>SUM(Z9:Z12)</f>
        <v>64</v>
      </c>
      <c r="AA13" s="17"/>
      <c r="AB13" s="18">
        <f>SUM(AB9:AB12)</f>
        <v>72</v>
      </c>
      <c r="AC13" s="11"/>
      <c r="AD13" s="18">
        <f>SUM(AD9:AD12)</f>
        <v>75</v>
      </c>
      <c r="AE13" s="11"/>
      <c r="AF13" s="18">
        <f>SUM(AF9:AF12)</f>
        <v>79</v>
      </c>
      <c r="AG13" s="11"/>
      <c r="AH13" s="1">
        <f>SUM(R13/B13)-1</f>
        <v>-0.22727272727272729</v>
      </c>
      <c r="AI13" s="1"/>
      <c r="AJ13" s="1">
        <f>SUM(T13/D13)-1</f>
        <v>-0.22222222222222221</v>
      </c>
      <c r="AK13" s="1"/>
      <c r="AL13" s="1">
        <f>SUM(V13/F13)-1</f>
        <v>-0.26865671641791045</v>
      </c>
      <c r="AM13" s="1"/>
      <c r="AN13" s="1">
        <f>SUM(X13/H13)-1</f>
        <v>-0.25974025974025972</v>
      </c>
      <c r="AO13" s="1"/>
      <c r="AP13" s="1">
        <f>SUM(Z13/J13)-1</f>
        <v>-0.27272727272727271</v>
      </c>
      <c r="AQ13" s="1"/>
      <c r="AR13" s="1">
        <f>SUM(AB13/L13)-1</f>
        <v>-0.26530612244897955</v>
      </c>
      <c r="AT13" s="1">
        <f>SUM(AD13/N13)-1</f>
        <v>-0.27884615384615385</v>
      </c>
      <c r="AV13" s="27" t="s">
        <v>27</v>
      </c>
      <c r="AW13" s="32">
        <f>SUM(AH13:AT13)/7</f>
        <v>-0.25639592495364655</v>
      </c>
      <c r="AX13" s="34"/>
    </row>
    <row r="14" spans="1:56" x14ac:dyDescent="0.2">
      <c r="A14" s="5"/>
      <c r="B14" s="4"/>
      <c r="C14" s="4"/>
      <c r="D14" s="9"/>
      <c r="E14" s="4"/>
      <c r="F14" s="9"/>
      <c r="G14" s="4"/>
      <c r="H14" s="9"/>
      <c r="I14" s="4"/>
      <c r="J14" s="9"/>
      <c r="K14" s="4"/>
      <c r="L14" s="9"/>
      <c r="M14" s="4"/>
      <c r="N14" s="9"/>
      <c r="O14" s="4"/>
      <c r="P14" s="9"/>
      <c r="Q14" s="8"/>
      <c r="R14" s="13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T14" s="1"/>
      <c r="AV14" s="27"/>
      <c r="AX14" s="34"/>
    </row>
    <row r="15" spans="1:56" x14ac:dyDescent="0.2">
      <c r="A15" s="41" t="s">
        <v>28</v>
      </c>
      <c r="B15" s="4">
        <v>30</v>
      </c>
      <c r="C15" s="4"/>
      <c r="D15" s="9">
        <v>41</v>
      </c>
      <c r="E15" s="4"/>
      <c r="F15" s="9">
        <v>56</v>
      </c>
      <c r="G15" s="4"/>
      <c r="H15" s="9">
        <v>69</v>
      </c>
      <c r="I15" s="4"/>
      <c r="J15" s="9">
        <v>84</v>
      </c>
      <c r="K15" s="4"/>
      <c r="L15" s="9">
        <v>98</v>
      </c>
      <c r="M15" s="4"/>
      <c r="N15" s="9">
        <v>103</v>
      </c>
      <c r="O15" s="4"/>
      <c r="P15" s="9">
        <v>110</v>
      </c>
      <c r="Q15" s="8"/>
      <c r="R15" s="13">
        <v>42</v>
      </c>
      <c r="S15" s="11"/>
      <c r="T15" s="12">
        <v>57</v>
      </c>
      <c r="U15" s="11"/>
      <c r="V15" s="12">
        <v>78</v>
      </c>
      <c r="W15" s="11"/>
      <c r="X15" s="12">
        <v>96</v>
      </c>
      <c r="Y15" s="11"/>
      <c r="Z15" s="12">
        <v>117</v>
      </c>
      <c r="AA15" s="11"/>
      <c r="AB15" s="12">
        <v>136</v>
      </c>
      <c r="AC15" s="11"/>
      <c r="AD15" s="12">
        <v>143</v>
      </c>
      <c r="AE15" s="11"/>
      <c r="AF15" s="12">
        <v>151</v>
      </c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V15" s="27"/>
      <c r="AX15" s="34"/>
    </row>
    <row r="16" spans="1:56" x14ac:dyDescent="0.2">
      <c r="A16" s="5"/>
      <c r="B16" s="4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8"/>
      <c r="R16" s="13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T16" s="1"/>
      <c r="AV16" s="27"/>
      <c r="AX16" s="34"/>
    </row>
    <row r="17" spans="1:56" x14ac:dyDescent="0.2">
      <c r="A17" s="41" t="s">
        <v>12</v>
      </c>
      <c r="B17" s="4">
        <v>47</v>
      </c>
      <c r="C17" s="4"/>
      <c r="D17" s="9">
        <v>63</v>
      </c>
      <c r="E17" s="4"/>
      <c r="F17" s="9">
        <v>86</v>
      </c>
      <c r="G17" s="4"/>
      <c r="H17" s="9">
        <v>106</v>
      </c>
      <c r="I17" s="4"/>
      <c r="J17" s="9">
        <v>129</v>
      </c>
      <c r="K17" s="4"/>
      <c r="L17" s="9">
        <v>150</v>
      </c>
      <c r="M17" s="4"/>
      <c r="N17" s="9">
        <v>159</v>
      </c>
      <c r="O17" s="4"/>
      <c r="P17" s="9">
        <v>167</v>
      </c>
      <c r="Q17" s="8"/>
      <c r="R17" s="13">
        <v>65</v>
      </c>
      <c r="S17" s="11"/>
      <c r="T17" s="12">
        <v>87</v>
      </c>
      <c r="U17" s="11"/>
      <c r="V17" s="12">
        <v>120</v>
      </c>
      <c r="W17" s="11"/>
      <c r="X17" s="12">
        <v>148</v>
      </c>
      <c r="Y17" s="11"/>
      <c r="Z17" s="12">
        <v>180</v>
      </c>
      <c r="AA17" s="11"/>
      <c r="AB17" s="12">
        <v>209</v>
      </c>
      <c r="AC17" s="11"/>
      <c r="AD17" s="12">
        <v>221</v>
      </c>
      <c r="AE17" s="11"/>
      <c r="AF17" s="12">
        <v>232</v>
      </c>
      <c r="AG17" s="11"/>
      <c r="AH17" s="1">
        <f>SUM(R17/B17)-1</f>
        <v>0.38297872340425543</v>
      </c>
      <c r="AI17" s="1"/>
      <c r="AJ17" s="1">
        <f>SUM(T17/D17)-1</f>
        <v>0.38095238095238093</v>
      </c>
      <c r="AK17" s="1"/>
      <c r="AL17" s="1">
        <f>SUM(V17/F17)-1</f>
        <v>0.39534883720930236</v>
      </c>
      <c r="AM17" s="1"/>
      <c r="AN17" s="1">
        <f>SUM(X17/H17)-1</f>
        <v>0.39622641509433953</v>
      </c>
      <c r="AO17" s="1"/>
      <c r="AP17" s="1">
        <f>SUM(Z17/J17)-1</f>
        <v>0.39534883720930236</v>
      </c>
      <c r="AQ17" s="1"/>
      <c r="AR17" s="1">
        <f>SUM(AB17/L17)-1</f>
        <v>0.39333333333333331</v>
      </c>
      <c r="AT17" s="1">
        <f>SUM(AD17/N17)-1</f>
        <v>0.38993710691823891</v>
      </c>
      <c r="AV17" s="27" t="s">
        <v>27</v>
      </c>
      <c r="AX17" s="34"/>
      <c r="BD17" s="34"/>
    </row>
    <row r="18" spans="1:56" x14ac:dyDescent="0.2">
      <c r="A18" s="41" t="s">
        <v>13</v>
      </c>
      <c r="B18" s="4">
        <v>24</v>
      </c>
      <c r="C18" s="4"/>
      <c r="D18" s="9">
        <v>30</v>
      </c>
      <c r="E18" s="4"/>
      <c r="F18" s="9">
        <v>39</v>
      </c>
      <c r="G18" s="4"/>
      <c r="H18" s="9">
        <v>46</v>
      </c>
      <c r="I18" s="4"/>
      <c r="J18" s="9">
        <v>56</v>
      </c>
      <c r="K18" s="4"/>
      <c r="L18" s="9">
        <v>66</v>
      </c>
      <c r="M18" s="4"/>
      <c r="N18" s="9">
        <v>72</v>
      </c>
      <c r="O18" s="4"/>
      <c r="P18" s="9">
        <v>76</v>
      </c>
      <c r="Q18" s="8"/>
      <c r="R18" s="13">
        <v>33</v>
      </c>
      <c r="S18" s="11"/>
      <c r="T18" s="12">
        <v>41</v>
      </c>
      <c r="U18" s="11"/>
      <c r="V18" s="12">
        <v>55</v>
      </c>
      <c r="W18" s="11"/>
      <c r="X18" s="12">
        <v>64</v>
      </c>
      <c r="Y18" s="11"/>
      <c r="Z18" s="12">
        <v>78</v>
      </c>
      <c r="AA18" s="11"/>
      <c r="AB18" s="12">
        <v>91</v>
      </c>
      <c r="AC18" s="11"/>
      <c r="AD18" s="12">
        <v>101</v>
      </c>
      <c r="AE18" s="11"/>
      <c r="AF18" s="12">
        <v>106</v>
      </c>
      <c r="AG18" s="11"/>
      <c r="AH18" s="1">
        <f>SUM(R18/B18)-1</f>
        <v>0.375</v>
      </c>
      <c r="AI18" s="1"/>
      <c r="AJ18" s="1">
        <f>SUM(T18/D18)-1</f>
        <v>0.3666666666666667</v>
      </c>
      <c r="AK18" s="1"/>
      <c r="AL18" s="1">
        <f>SUM(V18/F18)-1</f>
        <v>0.41025641025641035</v>
      </c>
      <c r="AM18" s="1"/>
      <c r="AN18" s="1">
        <f>SUM(X18/H18)-1</f>
        <v>0.39130434782608692</v>
      </c>
      <c r="AO18" s="1"/>
      <c r="AP18" s="1">
        <f>SUM(Z18/J18)-1</f>
        <v>0.39285714285714279</v>
      </c>
      <c r="AQ18" s="1"/>
      <c r="AR18" s="1">
        <f>SUM(AB18/L18)-1</f>
        <v>0.3787878787878789</v>
      </c>
      <c r="AT18" s="1">
        <f>SUM(AD18/N18)-1</f>
        <v>0.40277777777777768</v>
      </c>
      <c r="AV18" s="27" t="s">
        <v>27</v>
      </c>
      <c r="AX18" s="34"/>
      <c r="BD18" s="34"/>
    </row>
    <row r="19" spans="1:56" x14ac:dyDescent="0.2">
      <c r="A19" s="41" t="s">
        <v>14</v>
      </c>
      <c r="B19" s="4">
        <v>5</v>
      </c>
      <c r="C19" s="4"/>
      <c r="D19" s="9">
        <v>6</v>
      </c>
      <c r="E19" s="4"/>
      <c r="F19" s="9">
        <v>7</v>
      </c>
      <c r="G19" s="4"/>
      <c r="H19" s="9">
        <v>10</v>
      </c>
      <c r="I19" s="4"/>
      <c r="J19" s="9">
        <v>10</v>
      </c>
      <c r="K19" s="4"/>
      <c r="L19" s="9">
        <v>12</v>
      </c>
      <c r="M19" s="4"/>
      <c r="N19" s="9">
        <v>14</v>
      </c>
      <c r="O19" s="4"/>
      <c r="P19" s="9">
        <v>14</v>
      </c>
      <c r="Q19" s="8"/>
      <c r="R19" s="13">
        <v>4</v>
      </c>
      <c r="S19" s="11"/>
      <c r="T19" s="12">
        <v>8</v>
      </c>
      <c r="U19" s="11"/>
      <c r="V19" s="12">
        <v>10</v>
      </c>
      <c r="W19" s="11"/>
      <c r="X19" s="12">
        <v>13</v>
      </c>
      <c r="Y19" s="11"/>
      <c r="Z19" s="12">
        <v>15</v>
      </c>
      <c r="AA19" s="11"/>
      <c r="AB19" s="12">
        <v>17</v>
      </c>
      <c r="AC19" s="11"/>
      <c r="AD19" s="12">
        <v>19</v>
      </c>
      <c r="AE19" s="11"/>
      <c r="AF19" s="12">
        <v>20</v>
      </c>
      <c r="AG19" s="11"/>
      <c r="AH19" s="1">
        <f>SUM(R19/B19)-1</f>
        <v>-0.19999999999999996</v>
      </c>
      <c r="AI19" s="1"/>
      <c r="AJ19" s="1">
        <f>SUM(T19/D19)-1</f>
        <v>0.33333333333333326</v>
      </c>
      <c r="AK19" s="1"/>
      <c r="AL19" s="1">
        <f>SUM(V19/F19)-1</f>
        <v>0.4285714285714286</v>
      </c>
      <c r="AM19" s="1"/>
      <c r="AN19" s="1">
        <f>SUM(X19/H19)-1</f>
        <v>0.30000000000000004</v>
      </c>
      <c r="AO19" s="1"/>
      <c r="AP19" s="1">
        <f>SUM(Z19/J19)-1</f>
        <v>0.5</v>
      </c>
      <c r="AQ19" s="1"/>
      <c r="AR19" s="1">
        <f>SUM(AB19/L19)-1</f>
        <v>0.41666666666666674</v>
      </c>
      <c r="AT19" s="1">
        <f>SUM(AD19/N19)-1</f>
        <v>0.35714285714285721</v>
      </c>
      <c r="AV19" s="27" t="s">
        <v>27</v>
      </c>
      <c r="AX19" s="34"/>
      <c r="BD19" s="34"/>
    </row>
    <row r="20" spans="1:56" x14ac:dyDescent="0.2">
      <c r="A20" s="41" t="s">
        <v>15</v>
      </c>
      <c r="B20" s="4">
        <v>32</v>
      </c>
      <c r="C20" s="4"/>
      <c r="D20" s="9">
        <v>39</v>
      </c>
      <c r="E20" s="4"/>
      <c r="F20" s="9">
        <v>48</v>
      </c>
      <c r="G20" s="4"/>
      <c r="H20" s="9">
        <v>55</v>
      </c>
      <c r="I20" s="4"/>
      <c r="J20" s="9">
        <v>64</v>
      </c>
      <c r="K20" s="4"/>
      <c r="L20" s="9">
        <v>73</v>
      </c>
      <c r="M20" s="35"/>
      <c r="N20" s="9">
        <v>79</v>
      </c>
      <c r="O20" s="35"/>
      <c r="P20" s="9">
        <v>83</v>
      </c>
      <c r="Q20" s="8"/>
      <c r="R20" s="13">
        <v>40</v>
      </c>
      <c r="S20" s="11"/>
      <c r="T20" s="12">
        <v>50</v>
      </c>
      <c r="U20" s="11"/>
      <c r="V20" s="12">
        <v>62</v>
      </c>
      <c r="W20" s="11"/>
      <c r="X20" s="12">
        <v>73</v>
      </c>
      <c r="Y20" s="11"/>
      <c r="Z20" s="12">
        <v>84</v>
      </c>
      <c r="AA20" s="11"/>
      <c r="AB20" s="12">
        <v>97</v>
      </c>
      <c r="AC20" s="33"/>
      <c r="AD20" s="12">
        <v>106</v>
      </c>
      <c r="AE20" s="33"/>
      <c r="AF20" s="12">
        <v>111</v>
      </c>
      <c r="AG20" s="11"/>
      <c r="AH20" s="1">
        <f>SUM(R20/B20)-1</f>
        <v>0.25</v>
      </c>
      <c r="AI20" s="1"/>
      <c r="AJ20" s="1">
        <f>SUM(T20/D20)-1</f>
        <v>0.28205128205128216</v>
      </c>
      <c r="AK20" s="1"/>
      <c r="AL20" s="1">
        <f>SUM(V20/F20)-1</f>
        <v>0.29166666666666674</v>
      </c>
      <c r="AM20" s="1"/>
      <c r="AN20" s="1">
        <f>SUM(X20/H20)-1</f>
        <v>0.32727272727272738</v>
      </c>
      <c r="AO20" s="1"/>
      <c r="AP20" s="1">
        <f>SUM(Z20/J20)-1</f>
        <v>0.3125</v>
      </c>
      <c r="AQ20" s="1"/>
      <c r="AR20" s="1">
        <f>SUM(AB20/L20)-1</f>
        <v>0.32876712328767121</v>
      </c>
      <c r="AT20" s="1">
        <f>SUM(AD20/N20)-1</f>
        <v>0.34177215189873422</v>
      </c>
      <c r="AV20" s="27" t="s">
        <v>27</v>
      </c>
      <c r="AX20" s="34"/>
      <c r="BD20" s="34"/>
    </row>
    <row r="21" spans="1:56" x14ac:dyDescent="0.2">
      <c r="A21" s="2" t="s">
        <v>16</v>
      </c>
      <c r="B21" s="14">
        <f>SUM(B17:B20)</f>
        <v>108</v>
      </c>
      <c r="C21" s="14"/>
      <c r="D21" s="15">
        <f>SUM(D17:D20)</f>
        <v>138</v>
      </c>
      <c r="E21" s="14"/>
      <c r="F21" s="15">
        <f>SUM(F17:F20)</f>
        <v>180</v>
      </c>
      <c r="G21" s="14"/>
      <c r="H21" s="15">
        <f>SUM(H17:H20)</f>
        <v>217</v>
      </c>
      <c r="I21" s="14"/>
      <c r="J21" s="15">
        <f>SUM(J17:J20)</f>
        <v>259</v>
      </c>
      <c r="K21" s="14"/>
      <c r="L21" s="15">
        <f>SUM(L17:L20)</f>
        <v>301</v>
      </c>
      <c r="M21" s="4"/>
      <c r="N21" s="15">
        <f>SUM(N17:N20)</f>
        <v>324</v>
      </c>
      <c r="O21" s="4"/>
      <c r="P21" s="15">
        <f>SUM(P17:P20)</f>
        <v>340</v>
      </c>
      <c r="Q21" s="21"/>
      <c r="R21" s="19">
        <f>SUM(R17:R20)</f>
        <v>142</v>
      </c>
      <c r="S21" s="17"/>
      <c r="T21" s="18">
        <f>SUM(T17:T20)</f>
        <v>186</v>
      </c>
      <c r="U21" s="17"/>
      <c r="V21" s="18">
        <f>SUM(V17:V20)</f>
        <v>247</v>
      </c>
      <c r="W21" s="17"/>
      <c r="X21" s="18">
        <f>SUM(X17:X20)</f>
        <v>298</v>
      </c>
      <c r="Y21" s="17"/>
      <c r="Z21" s="18">
        <f>SUM(Z17:Z20)</f>
        <v>357</v>
      </c>
      <c r="AA21" s="17"/>
      <c r="AB21" s="18">
        <f>SUM(AB17:AB20)</f>
        <v>414</v>
      </c>
      <c r="AC21" s="11"/>
      <c r="AD21" s="18">
        <f>SUM(AD17:AD20)</f>
        <v>447</v>
      </c>
      <c r="AE21" s="11"/>
      <c r="AF21" s="18">
        <f>SUM(AF17:AF20)</f>
        <v>469</v>
      </c>
      <c r="AG21" s="11"/>
      <c r="AH21" s="1">
        <f>SUM(R21/B21)-1</f>
        <v>0.31481481481481488</v>
      </c>
      <c r="AI21" s="1"/>
      <c r="AJ21" s="1">
        <f>SUM(T21/D21)-1</f>
        <v>0.34782608695652173</v>
      </c>
      <c r="AK21" s="1"/>
      <c r="AL21" s="1">
        <f>SUM(V21/F21)-1</f>
        <v>0.37222222222222223</v>
      </c>
      <c r="AM21" s="1"/>
      <c r="AN21" s="1">
        <f>SUM(X21/H21)-1</f>
        <v>0.37327188940092171</v>
      </c>
      <c r="AO21" s="1"/>
      <c r="AP21" s="1">
        <f>SUM(Z21/J21)-1</f>
        <v>0.37837837837837829</v>
      </c>
      <c r="AQ21" s="1"/>
      <c r="AR21" s="1">
        <f>SUM(AB21/L21)-1</f>
        <v>0.37541528239202648</v>
      </c>
      <c r="AT21" s="1">
        <f>SUM(AD21/N21)-1</f>
        <v>0.37962962962962954</v>
      </c>
      <c r="AV21" s="27" t="s">
        <v>27</v>
      </c>
      <c r="AW21" s="32">
        <f>SUM(AH21:AT21)/7</f>
        <v>0.36307975768493073</v>
      </c>
      <c r="AX21" s="34"/>
    </row>
    <row r="22" spans="1:56" x14ac:dyDescent="0.2">
      <c r="A22" s="5"/>
      <c r="B22" s="4"/>
      <c r="C22" s="4"/>
      <c r="D22" s="9"/>
      <c r="E22" s="4"/>
      <c r="F22" s="9"/>
      <c r="G22" s="4"/>
      <c r="H22" s="9"/>
      <c r="I22" s="4"/>
      <c r="J22" s="9"/>
      <c r="K22" s="4"/>
      <c r="L22" s="9"/>
      <c r="M22" s="4"/>
      <c r="N22" s="9"/>
      <c r="O22" s="4"/>
      <c r="P22" s="9"/>
      <c r="Q22" s="8"/>
      <c r="R22" s="13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1"/>
      <c r="AV22" s="27"/>
      <c r="AX22" s="34"/>
    </row>
    <row r="23" spans="1:56" x14ac:dyDescent="0.2">
      <c r="A23" s="5"/>
      <c r="B23" s="4"/>
      <c r="C23" s="4"/>
      <c r="D23" s="9"/>
      <c r="E23" s="4"/>
      <c r="F23" s="9"/>
      <c r="G23" s="4"/>
      <c r="H23" s="9"/>
      <c r="I23" s="4"/>
      <c r="J23" s="9"/>
      <c r="K23" s="4"/>
      <c r="L23" s="9"/>
      <c r="M23" s="4"/>
      <c r="N23" s="9"/>
      <c r="O23" s="4"/>
      <c r="P23" s="9"/>
      <c r="Q23" s="8"/>
      <c r="R23" s="13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T23" s="1"/>
      <c r="AV23" s="27"/>
      <c r="AX23" s="34"/>
    </row>
    <row r="24" spans="1:56" x14ac:dyDescent="0.2">
      <c r="A24" s="41" t="s">
        <v>17</v>
      </c>
      <c r="B24" s="4">
        <v>17</v>
      </c>
      <c r="C24" s="4"/>
      <c r="D24" s="9">
        <v>24</v>
      </c>
      <c r="E24" s="4"/>
      <c r="F24" s="9">
        <v>39</v>
      </c>
      <c r="G24" s="4"/>
      <c r="H24" s="9">
        <v>54</v>
      </c>
      <c r="I24" s="4"/>
      <c r="J24" s="9">
        <v>68</v>
      </c>
      <c r="K24" s="4"/>
      <c r="L24" s="9">
        <v>83</v>
      </c>
      <c r="M24" s="4"/>
      <c r="N24" s="9">
        <v>98</v>
      </c>
      <c r="O24" s="4"/>
      <c r="P24" s="9">
        <v>102</v>
      </c>
      <c r="Q24" s="8"/>
      <c r="R24" s="13">
        <v>18</v>
      </c>
      <c r="S24" s="11"/>
      <c r="T24" s="12">
        <v>26</v>
      </c>
      <c r="U24" s="11"/>
      <c r="V24" s="12">
        <v>42</v>
      </c>
      <c r="W24" s="11"/>
      <c r="X24" s="12">
        <v>57</v>
      </c>
      <c r="Y24" s="11"/>
      <c r="Z24" s="12">
        <v>73</v>
      </c>
      <c r="AA24" s="11"/>
      <c r="AB24" s="12">
        <v>89</v>
      </c>
      <c r="AC24" s="11"/>
      <c r="AD24" s="12">
        <v>104</v>
      </c>
      <c r="AE24" s="11"/>
      <c r="AF24" s="12">
        <v>109</v>
      </c>
      <c r="AG24" s="11"/>
      <c r="AH24" s="1">
        <f>SUM(R24/B24)-1</f>
        <v>5.8823529411764719E-2</v>
      </c>
      <c r="AI24" s="1"/>
      <c r="AJ24" s="1">
        <f>SUM(T24/D24)-1</f>
        <v>8.3333333333333259E-2</v>
      </c>
      <c r="AK24" s="1"/>
      <c r="AL24" s="1">
        <f>SUM(V24/F24)-1</f>
        <v>7.6923076923076872E-2</v>
      </c>
      <c r="AM24" s="1"/>
      <c r="AN24" s="1">
        <f>SUM(X24/H24)-1</f>
        <v>5.555555555555558E-2</v>
      </c>
      <c r="AO24" s="1"/>
      <c r="AP24" s="1">
        <f>SUM(Z24/J24)-1</f>
        <v>7.3529411764705843E-2</v>
      </c>
      <c r="AQ24" s="1"/>
      <c r="AR24" s="1">
        <f>SUM(AB24/L24)-1</f>
        <v>7.2289156626506035E-2</v>
      </c>
      <c r="AT24" s="1">
        <f>SUM(AD24/N24)-1</f>
        <v>6.1224489795918435E-2</v>
      </c>
      <c r="AV24" s="27" t="s">
        <v>27</v>
      </c>
      <c r="AX24" s="34"/>
    </row>
    <row r="25" spans="1:56" x14ac:dyDescent="0.2">
      <c r="A25" s="41" t="s">
        <v>18</v>
      </c>
      <c r="B25" s="4">
        <v>13</v>
      </c>
      <c r="C25" s="4"/>
      <c r="D25" s="9">
        <v>18</v>
      </c>
      <c r="E25" s="4"/>
      <c r="F25" s="9">
        <v>28</v>
      </c>
      <c r="G25" s="4"/>
      <c r="H25" s="9">
        <v>38</v>
      </c>
      <c r="I25" s="4"/>
      <c r="J25" s="9">
        <v>47</v>
      </c>
      <c r="K25" s="4"/>
      <c r="L25" s="9">
        <v>57</v>
      </c>
      <c r="M25" s="4"/>
      <c r="N25" s="9">
        <v>67</v>
      </c>
      <c r="O25" s="4"/>
      <c r="P25" s="9">
        <v>70</v>
      </c>
      <c r="Q25" s="8"/>
      <c r="R25" s="13">
        <v>14</v>
      </c>
      <c r="S25" s="11"/>
      <c r="T25" s="12">
        <v>20</v>
      </c>
      <c r="U25" s="11"/>
      <c r="V25" s="12">
        <v>32</v>
      </c>
      <c r="W25" s="11"/>
      <c r="X25" s="12">
        <v>43</v>
      </c>
      <c r="Y25" s="11"/>
      <c r="Z25" s="12">
        <v>55</v>
      </c>
      <c r="AA25" s="11"/>
      <c r="AB25" s="12">
        <v>67</v>
      </c>
      <c r="AC25" s="11"/>
      <c r="AD25" s="12">
        <v>79</v>
      </c>
      <c r="AE25" s="11"/>
      <c r="AF25" s="12">
        <v>82</v>
      </c>
      <c r="AG25" s="11"/>
      <c r="AH25" s="1">
        <f>SUM(R25/B25)-1</f>
        <v>7.6923076923076872E-2</v>
      </c>
      <c r="AI25" s="1"/>
      <c r="AJ25" s="1">
        <f>SUM(T25/D25)-1</f>
        <v>0.11111111111111116</v>
      </c>
      <c r="AK25" s="1"/>
      <c r="AL25" s="1">
        <f>SUM(V25/F25)-1</f>
        <v>0.14285714285714279</v>
      </c>
      <c r="AM25" s="1"/>
      <c r="AN25" s="1">
        <f>SUM(X25/H25)-1</f>
        <v>0.13157894736842102</v>
      </c>
      <c r="AO25" s="1"/>
      <c r="AP25" s="1">
        <f>SUM(Z25/J25)-1</f>
        <v>0.17021276595744683</v>
      </c>
      <c r="AQ25" s="1"/>
      <c r="AR25" s="1">
        <f>SUM(AB25/L25)-1</f>
        <v>0.17543859649122817</v>
      </c>
      <c r="AT25" s="1">
        <f>SUM(AD25/N25)-1</f>
        <v>0.17910447761194037</v>
      </c>
      <c r="AV25" s="27" t="s">
        <v>27</v>
      </c>
      <c r="AX25" s="34"/>
    </row>
    <row r="26" spans="1:56" x14ac:dyDescent="0.2">
      <c r="A26" s="41" t="s">
        <v>19</v>
      </c>
      <c r="B26" s="4">
        <v>22</v>
      </c>
      <c r="C26" s="4"/>
      <c r="D26" s="9">
        <v>22</v>
      </c>
      <c r="E26" s="4"/>
      <c r="F26" s="9">
        <v>22</v>
      </c>
      <c r="G26" s="4"/>
      <c r="H26" s="9">
        <v>22</v>
      </c>
      <c r="I26" s="4"/>
      <c r="J26" s="9">
        <v>22</v>
      </c>
      <c r="K26" s="4"/>
      <c r="L26" s="9">
        <v>22</v>
      </c>
      <c r="M26" s="35"/>
      <c r="N26" s="9">
        <v>22</v>
      </c>
      <c r="O26" s="35"/>
      <c r="P26" s="9">
        <v>22</v>
      </c>
      <c r="Q26" s="8"/>
      <c r="R26" s="13">
        <v>23</v>
      </c>
      <c r="S26" s="11"/>
      <c r="T26" s="12">
        <v>23</v>
      </c>
      <c r="U26" s="11"/>
      <c r="V26" s="12">
        <v>23</v>
      </c>
      <c r="W26" s="11"/>
      <c r="X26" s="12">
        <v>23</v>
      </c>
      <c r="Y26" s="11"/>
      <c r="Z26" s="12">
        <v>23</v>
      </c>
      <c r="AA26" s="11"/>
      <c r="AB26" s="12">
        <v>23</v>
      </c>
      <c r="AC26" s="33"/>
      <c r="AD26" s="12">
        <v>23</v>
      </c>
      <c r="AE26" s="33"/>
      <c r="AF26" s="12">
        <v>23</v>
      </c>
      <c r="AG26" s="11"/>
      <c r="AH26" s="1">
        <f>SUM(R26/B26)-1</f>
        <v>4.5454545454545414E-2</v>
      </c>
      <c r="AI26" s="1"/>
      <c r="AJ26" s="1">
        <f>SUM(T26/D26)-1</f>
        <v>4.5454545454545414E-2</v>
      </c>
      <c r="AK26" s="1"/>
      <c r="AL26" s="1">
        <f>SUM(V26/F26)-1</f>
        <v>4.5454545454545414E-2</v>
      </c>
      <c r="AM26" s="1"/>
      <c r="AN26" s="1">
        <f>SUM(X26/H26)-1</f>
        <v>4.5454545454545414E-2</v>
      </c>
      <c r="AO26" s="1"/>
      <c r="AP26" s="1">
        <f>SUM(Z26/J26)-1</f>
        <v>4.5454545454545414E-2</v>
      </c>
      <c r="AQ26" s="1"/>
      <c r="AR26" s="1">
        <f>SUM(AB26/L26)-1</f>
        <v>4.5454545454545414E-2</v>
      </c>
      <c r="AT26" s="1">
        <f>SUM(AD26/N26)-1</f>
        <v>4.5454545454545414E-2</v>
      </c>
      <c r="AV26" s="27" t="s">
        <v>27</v>
      </c>
      <c r="AX26" s="34"/>
    </row>
    <row r="27" spans="1:56" x14ac:dyDescent="0.2">
      <c r="A27" s="2" t="s">
        <v>20</v>
      </c>
      <c r="B27" s="14">
        <f>SUM(B24:B26)</f>
        <v>52</v>
      </c>
      <c r="C27" s="14"/>
      <c r="D27" s="15">
        <f>SUM(D24:D26)</f>
        <v>64</v>
      </c>
      <c r="E27" s="14"/>
      <c r="F27" s="15">
        <f>SUM(F24:F26)</f>
        <v>89</v>
      </c>
      <c r="G27" s="14"/>
      <c r="H27" s="15">
        <f>SUM(H24:H26)</f>
        <v>114</v>
      </c>
      <c r="I27" s="14"/>
      <c r="J27" s="15">
        <f>SUM(J24:J26)</f>
        <v>137</v>
      </c>
      <c r="K27" s="14"/>
      <c r="L27" s="15">
        <f>SUM(L24:L26)</f>
        <v>162</v>
      </c>
      <c r="M27" s="4"/>
      <c r="N27" s="15">
        <f>SUM(N24:N26)</f>
        <v>187</v>
      </c>
      <c r="O27" s="4"/>
      <c r="P27" s="15">
        <f>SUM(P24:P26)</f>
        <v>194</v>
      </c>
      <c r="Q27" s="21"/>
      <c r="R27" s="19">
        <f>SUM(R24:R26)</f>
        <v>55</v>
      </c>
      <c r="S27" s="17"/>
      <c r="T27" s="18">
        <f>SUM(T24:T26)</f>
        <v>69</v>
      </c>
      <c r="U27" s="17"/>
      <c r="V27" s="18">
        <f>SUM(V24:V26)</f>
        <v>97</v>
      </c>
      <c r="W27" s="17"/>
      <c r="X27" s="18">
        <f>SUM(X24:X26)</f>
        <v>123</v>
      </c>
      <c r="Y27" s="17"/>
      <c r="Z27" s="18">
        <f>SUM(Z24:Z26)</f>
        <v>151</v>
      </c>
      <c r="AA27" s="17"/>
      <c r="AB27" s="18">
        <f>SUM(AB24:AB26)</f>
        <v>179</v>
      </c>
      <c r="AC27" s="11"/>
      <c r="AD27" s="18">
        <f>SUM(AD24:AD26)</f>
        <v>206</v>
      </c>
      <c r="AE27" s="11"/>
      <c r="AF27" s="18">
        <f>SUM(AF24:AF26)</f>
        <v>214</v>
      </c>
      <c r="AG27" s="11"/>
      <c r="AH27" s="1">
        <f>SUM(R27/B27)-1</f>
        <v>5.7692307692307709E-2</v>
      </c>
      <c r="AI27" s="1"/>
      <c r="AJ27" s="1">
        <f>SUM(T27/D27)-1</f>
        <v>7.8125E-2</v>
      </c>
      <c r="AK27" s="1"/>
      <c r="AL27" s="1">
        <f>SUM(V27/F27)-1</f>
        <v>8.98876404494382E-2</v>
      </c>
      <c r="AM27" s="1"/>
      <c r="AN27" s="1">
        <f>SUM(X27/H27)-1</f>
        <v>7.8947368421052655E-2</v>
      </c>
      <c r="AO27" s="1"/>
      <c r="AP27" s="1">
        <f>SUM(Z27/J27)-1</f>
        <v>0.10218978102189791</v>
      </c>
      <c r="AQ27" s="1"/>
      <c r="AR27" s="1">
        <f>SUM(AB27/L27)-1</f>
        <v>0.10493827160493829</v>
      </c>
      <c r="AT27" s="1">
        <f>SUM(AD27/N27)-1</f>
        <v>0.10160427807486627</v>
      </c>
      <c r="AV27" s="27" t="s">
        <v>27</v>
      </c>
      <c r="AX27" s="34"/>
    </row>
    <row r="28" spans="1:56" x14ac:dyDescent="0.2">
      <c r="A28" s="5"/>
      <c r="B28" s="4"/>
      <c r="C28" s="4"/>
      <c r="D28" s="9"/>
      <c r="E28" s="4"/>
      <c r="F28" s="9"/>
      <c r="G28" s="4"/>
      <c r="H28" s="9"/>
      <c r="I28" s="4"/>
      <c r="J28" s="9"/>
      <c r="K28" s="4"/>
      <c r="L28" s="9"/>
      <c r="M28" s="4"/>
      <c r="N28" s="9"/>
      <c r="O28" s="4"/>
      <c r="P28" s="9"/>
      <c r="Q28" s="8"/>
      <c r="R28" s="13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V28" s="27"/>
      <c r="AX28" s="34"/>
    </row>
    <row r="29" spans="1:56" x14ac:dyDescent="0.2">
      <c r="A29" s="42" t="s">
        <v>21</v>
      </c>
      <c r="B29" s="4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/>
      <c r="O29" s="4"/>
      <c r="P29" s="9"/>
      <c r="Q29" s="8"/>
      <c r="R29" s="13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T29" s="1"/>
      <c r="AV29" s="27"/>
      <c r="AX29" s="34"/>
    </row>
    <row r="30" spans="1:56" x14ac:dyDescent="0.2">
      <c r="A30" s="41" t="s">
        <v>22</v>
      </c>
      <c r="B30" s="4">
        <v>2</v>
      </c>
      <c r="C30" s="4"/>
      <c r="D30" s="9">
        <v>2</v>
      </c>
      <c r="E30" s="4"/>
      <c r="F30" s="9">
        <v>2</v>
      </c>
      <c r="G30" s="4"/>
      <c r="H30" s="9">
        <v>2</v>
      </c>
      <c r="I30" s="4"/>
      <c r="J30" s="9">
        <v>2</v>
      </c>
      <c r="K30" s="4"/>
      <c r="L30" s="9">
        <v>2</v>
      </c>
      <c r="M30" s="4"/>
      <c r="N30" s="9">
        <v>2</v>
      </c>
      <c r="O30" s="4"/>
      <c r="P30" s="9">
        <v>2</v>
      </c>
      <c r="Q30" s="8"/>
      <c r="R30" s="13">
        <v>2</v>
      </c>
      <c r="S30" s="11"/>
      <c r="T30" s="12">
        <v>2</v>
      </c>
      <c r="U30" s="11"/>
      <c r="V30" s="12">
        <v>2</v>
      </c>
      <c r="W30" s="11"/>
      <c r="X30" s="12">
        <v>2</v>
      </c>
      <c r="Y30" s="11"/>
      <c r="Z30" s="12">
        <v>2</v>
      </c>
      <c r="AA30" s="11"/>
      <c r="AB30" s="12">
        <v>2</v>
      </c>
      <c r="AC30" s="11"/>
      <c r="AD30" s="12">
        <v>2</v>
      </c>
      <c r="AE30" s="11"/>
      <c r="AF30" s="12">
        <v>2</v>
      </c>
      <c r="AG30" s="11"/>
      <c r="AH30" s="1">
        <f>SUM(R30/B30)-1</f>
        <v>0</v>
      </c>
      <c r="AI30" s="1"/>
      <c r="AJ30" s="1">
        <f>SUM(T30/D30)-1</f>
        <v>0</v>
      </c>
      <c r="AK30" s="1"/>
      <c r="AL30" s="1">
        <f>SUM(V30/F30)-1</f>
        <v>0</v>
      </c>
      <c r="AM30" s="1"/>
      <c r="AN30" s="1">
        <f>SUM(X30/H30)-1</f>
        <v>0</v>
      </c>
      <c r="AO30" s="1"/>
      <c r="AP30" s="1">
        <f>SUM(Z30/J30)-1</f>
        <v>0</v>
      </c>
      <c r="AQ30" s="1"/>
      <c r="AR30" s="1">
        <f>SUM(AB30/L30)-1</f>
        <v>0</v>
      </c>
      <c r="AT30" s="1">
        <f>SUM(AD30/N30)-1</f>
        <v>0</v>
      </c>
      <c r="AV30" s="27" t="s">
        <v>27</v>
      </c>
      <c r="AX30" s="34"/>
    </row>
    <row r="31" spans="1:56" x14ac:dyDescent="0.2">
      <c r="A31" s="41" t="s">
        <v>23</v>
      </c>
      <c r="B31" s="4">
        <v>3</v>
      </c>
      <c r="C31" s="4"/>
      <c r="D31" s="9">
        <v>3</v>
      </c>
      <c r="E31" s="4"/>
      <c r="F31" s="9">
        <v>3</v>
      </c>
      <c r="G31" s="4"/>
      <c r="H31" s="9">
        <v>3</v>
      </c>
      <c r="I31" s="4"/>
      <c r="J31" s="9">
        <v>3</v>
      </c>
      <c r="K31" s="4"/>
      <c r="L31" s="9">
        <v>3</v>
      </c>
      <c r="M31" s="4"/>
      <c r="N31" s="9">
        <v>3</v>
      </c>
      <c r="O31" s="4"/>
      <c r="P31" s="9">
        <v>3</v>
      </c>
      <c r="Q31" s="8"/>
      <c r="R31" s="13">
        <v>3</v>
      </c>
      <c r="S31" s="11"/>
      <c r="T31" s="12">
        <v>3</v>
      </c>
      <c r="U31" s="11"/>
      <c r="V31" s="12">
        <v>3</v>
      </c>
      <c r="W31" s="11"/>
      <c r="X31" s="12">
        <v>3</v>
      </c>
      <c r="Y31" s="11"/>
      <c r="Z31" s="12">
        <v>3</v>
      </c>
      <c r="AA31" s="11"/>
      <c r="AB31" s="12">
        <v>3</v>
      </c>
      <c r="AC31" s="11"/>
      <c r="AD31" s="12">
        <v>3</v>
      </c>
      <c r="AE31" s="11"/>
      <c r="AF31" s="12">
        <v>3</v>
      </c>
      <c r="AG31" s="11"/>
      <c r="AH31" s="1">
        <f>SUM(R31/B31)-1</f>
        <v>0</v>
      </c>
      <c r="AI31" s="1"/>
      <c r="AJ31" s="1">
        <f>SUM(T31/D31)-1</f>
        <v>0</v>
      </c>
      <c r="AK31" s="1"/>
      <c r="AL31" s="1">
        <f>SUM(V31/F31)-1</f>
        <v>0</v>
      </c>
      <c r="AM31" s="1"/>
      <c r="AN31" s="1">
        <f>SUM(X31/H31)-1</f>
        <v>0</v>
      </c>
      <c r="AO31" s="1"/>
      <c r="AP31" s="1">
        <f>SUM(Z31/J31)-1</f>
        <v>0</v>
      </c>
      <c r="AQ31" s="1"/>
      <c r="AR31" s="1">
        <f>SUM(AB31/L31)-1</f>
        <v>0</v>
      </c>
      <c r="AT31" s="1">
        <f>SUM(AD31/N31)-1</f>
        <v>0</v>
      </c>
      <c r="AV31" s="27" t="s">
        <v>27</v>
      </c>
      <c r="AX31" s="34"/>
    </row>
    <row r="32" spans="1:56" x14ac:dyDescent="0.2">
      <c r="AV32" s="27"/>
    </row>
    <row r="33" spans="18:48" x14ac:dyDescent="0.2">
      <c r="AV33" s="27"/>
    </row>
    <row r="34" spans="18:48" x14ac:dyDescent="0.2">
      <c r="AV34" s="28"/>
    </row>
    <row r="35" spans="18:48" x14ac:dyDescent="0.2">
      <c r="R35" s="36">
        <f>+R13+R15+R21+R27+R30+R31</f>
        <v>278</v>
      </c>
      <c r="T35" s="36">
        <f>+T13+T15+T21+T27+T30+T31</f>
        <v>359</v>
      </c>
      <c r="V35" s="36">
        <f>+V13+V15+V21+V27+V30+V31</f>
        <v>476</v>
      </c>
      <c r="X35" s="36">
        <f>+X13+X15+X21+X27+X30+X31</f>
        <v>579</v>
      </c>
      <c r="Z35" s="36">
        <f>+Z13+Z15+Z21+Z27+Z30+Z31</f>
        <v>694</v>
      </c>
      <c r="AB35" s="36">
        <f>+AB13+AB15+AB21+AB27+AB30+AB31</f>
        <v>806</v>
      </c>
      <c r="AD35" s="36">
        <f>+AD13+AD15+AD21+AD27+AD30+AD31</f>
        <v>876</v>
      </c>
      <c r="AF35" s="36">
        <f>+AF13+AF15+AF21+AF27+AF30+AF31</f>
        <v>918</v>
      </c>
      <c r="AV35" s="28"/>
    </row>
    <row r="36" spans="18:48" x14ac:dyDescent="0.2">
      <c r="AV36" s="28"/>
    </row>
  </sheetData>
  <mergeCells count="23">
    <mergeCell ref="N7:O7"/>
    <mergeCell ref="P7:Q7"/>
    <mergeCell ref="AP7:AQ7"/>
    <mergeCell ref="R7:S7"/>
    <mergeCell ref="T7:U7"/>
    <mergeCell ref="V7:W7"/>
    <mergeCell ref="X7:Y7"/>
    <mergeCell ref="Z7:AA7"/>
    <mergeCell ref="AH7:AI7"/>
    <mergeCell ref="AJ7:AK7"/>
    <mergeCell ref="AL7:AM7"/>
    <mergeCell ref="AN7:AO7"/>
    <mergeCell ref="R6:AB6"/>
    <mergeCell ref="A1:AB1"/>
    <mergeCell ref="A2:AB2"/>
    <mergeCell ref="A3:AB3"/>
    <mergeCell ref="B6:M6"/>
    <mergeCell ref="L7:M7"/>
    <mergeCell ref="B7:C7"/>
    <mergeCell ref="D7:E7"/>
    <mergeCell ref="F7:G7"/>
    <mergeCell ref="H7:I7"/>
    <mergeCell ref="J7:K7"/>
  </mergeCells>
  <printOptions horizontalCentered="1" verticalCentered="1"/>
  <pageMargins left="0.5" right="0.5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AB1"/>
    </sheetView>
  </sheetViews>
  <sheetFormatPr baseColWidth="10" defaultColWidth="8.7109375" defaultRowHeight="16" x14ac:dyDescent="0.2"/>
  <cols>
    <col min="1" max="1" width="21.7109375" customWidth="1"/>
    <col min="2" max="2" width="6.7109375" hidden="1" customWidth="1"/>
    <col min="3" max="3" width="3.5703125" hidden="1" customWidth="1"/>
    <col min="4" max="4" width="6.7109375" hidden="1" customWidth="1"/>
    <col min="5" max="5" width="3.28515625" hidden="1" customWidth="1"/>
    <col min="6" max="6" width="6.7109375" hidden="1" customWidth="1"/>
    <col min="7" max="7" width="3.42578125" hidden="1" customWidth="1"/>
    <col min="8" max="8" width="6.7109375" hidden="1" customWidth="1"/>
    <col min="9" max="9" width="3.28515625" hidden="1" customWidth="1"/>
    <col min="10" max="10" width="6.7109375" hidden="1" customWidth="1"/>
    <col min="11" max="11" width="3.140625" hidden="1" customWidth="1"/>
    <col min="12" max="12" width="6.7109375" hidden="1" customWidth="1"/>
    <col min="13" max="13" width="3.140625" hidden="1" customWidth="1"/>
    <col min="14" max="14" width="6.7109375" hidden="1" customWidth="1"/>
    <col min="15" max="15" width="3.140625" hidden="1" customWidth="1"/>
    <col min="16" max="16" width="6.7109375" hidden="1" customWidth="1"/>
    <col min="17" max="17" width="3.140625" hidden="1" customWidth="1"/>
    <col min="18" max="18" width="6.7109375" bestFit="1" customWidth="1"/>
    <col min="19" max="19" width="2.28515625" customWidth="1"/>
    <col min="20" max="20" width="6.7109375" bestFit="1" customWidth="1"/>
    <col min="21" max="21" width="3.28515625" customWidth="1"/>
    <col min="22" max="22" width="6.7109375" bestFit="1" customWidth="1"/>
    <col min="23" max="23" width="2.7109375" customWidth="1"/>
    <col min="24" max="24" width="6.7109375" bestFit="1" customWidth="1"/>
    <col min="25" max="25" width="3.28515625" customWidth="1"/>
    <col min="26" max="26" width="6.7109375" bestFit="1" customWidth="1"/>
    <col min="27" max="27" width="3.28515625" customWidth="1"/>
    <col min="28" max="28" width="6.7109375" bestFit="1" customWidth="1"/>
    <col min="29" max="29" width="3.28515625" customWidth="1"/>
    <col min="30" max="30" width="6.7109375" customWidth="1"/>
    <col min="31" max="31" width="3" customWidth="1"/>
    <col min="32" max="32" width="6.7109375" customWidth="1"/>
    <col min="33" max="33" width="3.28515625" customWidth="1"/>
    <col min="34" max="34" width="8.7109375" style="20" hidden="1" customWidth="1"/>
    <col min="35" max="35" width="3.42578125" style="20" hidden="1" customWidth="1"/>
    <col min="36" max="36" width="8.7109375" style="20" hidden="1" customWidth="1"/>
    <col min="37" max="37" width="2.7109375" style="20" hidden="1" customWidth="1"/>
    <col min="38" max="38" width="8.7109375" style="20" hidden="1" customWidth="1"/>
    <col min="39" max="39" width="2.7109375" style="20" hidden="1" customWidth="1"/>
    <col min="40" max="40" width="8.7109375" style="20" hidden="1" customWidth="1"/>
    <col min="41" max="41" width="2.7109375" style="20" hidden="1" customWidth="1"/>
    <col min="42" max="42" width="8.7109375" style="20" hidden="1" customWidth="1"/>
    <col min="43" max="43" width="2.28515625" style="20" hidden="1" customWidth="1"/>
    <col min="44" max="44" width="8.7109375" style="20" hidden="1" customWidth="1"/>
    <col min="45" max="45" width="1.7109375" hidden="1" customWidth="1"/>
    <col min="46" max="46" width="8.7109375" hidden="1" customWidth="1"/>
    <col min="47" max="47" width="2.7109375" hidden="1" customWidth="1"/>
    <col min="48" max="49" width="8.7109375" hidden="1" customWidth="1"/>
    <col min="50" max="50" width="8.7109375" customWidth="1"/>
  </cols>
  <sheetData>
    <row r="1" spans="1:51" ht="1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51" ht="15" customHeight="1" x14ac:dyDescent="0.2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4"/>
      <c r="AD2" s="24"/>
      <c r="AE2" s="24"/>
      <c r="AF2" s="24"/>
      <c r="AG2" s="2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51" ht="15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5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51" x14ac:dyDescent="0.2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51" ht="15" customHeight="1" x14ac:dyDescent="0.2">
      <c r="A6" s="5"/>
      <c r="B6" s="50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3"/>
      <c r="O6" s="23"/>
      <c r="P6" s="23"/>
      <c r="Q6" s="23"/>
      <c r="R6" s="46" t="s">
        <v>31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  <c r="AP6" s="1"/>
      <c r="AQ6" s="1"/>
      <c r="AR6" s="30"/>
      <c r="AS6" s="31"/>
      <c r="AT6" s="31"/>
      <c r="AU6" s="31"/>
      <c r="AV6" s="31"/>
      <c r="AW6" s="31"/>
    </row>
    <row r="7" spans="1:51" ht="17" x14ac:dyDescent="0.2">
      <c r="A7" s="5"/>
      <c r="B7" s="45" t="s">
        <v>1</v>
      </c>
      <c r="C7" s="44"/>
      <c r="D7" s="43" t="s">
        <v>2</v>
      </c>
      <c r="E7" s="44"/>
      <c r="F7" s="43" t="s">
        <v>3</v>
      </c>
      <c r="G7" s="44"/>
      <c r="H7" s="43" t="s">
        <v>4</v>
      </c>
      <c r="I7" s="44"/>
      <c r="J7" s="43" t="s">
        <v>5</v>
      </c>
      <c r="K7" s="44"/>
      <c r="L7" s="43" t="s">
        <v>6</v>
      </c>
      <c r="M7" s="45"/>
      <c r="N7" s="43" t="s">
        <v>25</v>
      </c>
      <c r="O7" s="44"/>
      <c r="P7" s="45" t="s">
        <v>26</v>
      </c>
      <c r="Q7" s="45"/>
      <c r="R7" s="51" t="s">
        <v>1</v>
      </c>
      <c r="S7" s="52"/>
      <c r="T7" s="53" t="s">
        <v>2</v>
      </c>
      <c r="U7" s="52"/>
      <c r="V7" s="53" t="s">
        <v>3</v>
      </c>
      <c r="W7" s="52"/>
      <c r="X7" s="53" t="s">
        <v>4</v>
      </c>
      <c r="Y7" s="52"/>
      <c r="Z7" s="53" t="s">
        <v>5</v>
      </c>
      <c r="AA7" s="52"/>
      <c r="AB7" s="22" t="s">
        <v>6</v>
      </c>
      <c r="AC7" s="25"/>
      <c r="AD7" s="22" t="s">
        <v>25</v>
      </c>
      <c r="AE7" s="25"/>
      <c r="AF7" s="22" t="s">
        <v>26</v>
      </c>
      <c r="AG7" s="25"/>
      <c r="AH7" s="45" t="s">
        <v>1</v>
      </c>
      <c r="AI7" s="44"/>
      <c r="AJ7" s="43" t="s">
        <v>2</v>
      </c>
      <c r="AK7" s="44"/>
      <c r="AL7" s="43" t="s">
        <v>3</v>
      </c>
      <c r="AM7" s="44"/>
      <c r="AN7" s="43" t="s">
        <v>4</v>
      </c>
      <c r="AO7" s="44"/>
      <c r="AP7" s="43" t="s">
        <v>5</v>
      </c>
      <c r="AQ7" s="44"/>
      <c r="AR7" s="29" t="s">
        <v>6</v>
      </c>
      <c r="AT7" s="29" t="s">
        <v>25</v>
      </c>
      <c r="AV7" s="29" t="s">
        <v>26</v>
      </c>
    </row>
    <row r="8" spans="1:51" x14ac:dyDescent="0.2">
      <c r="A8" s="5"/>
      <c r="B8" s="4"/>
      <c r="C8" s="8"/>
      <c r="D8" s="9"/>
      <c r="E8" s="4"/>
      <c r="F8" s="9"/>
      <c r="G8" s="4"/>
      <c r="H8" s="9"/>
      <c r="I8" s="4"/>
      <c r="J8" s="9"/>
      <c r="K8" s="4"/>
      <c r="L8" s="9"/>
      <c r="M8" s="4"/>
      <c r="N8" s="9"/>
      <c r="O8" s="8"/>
      <c r="P8" s="4"/>
      <c r="Q8" s="4"/>
      <c r="R8" s="7"/>
      <c r="S8" s="4"/>
      <c r="T8" s="9"/>
      <c r="U8" s="4"/>
      <c r="V8" s="9"/>
      <c r="W8" s="4"/>
      <c r="X8" s="9"/>
      <c r="Y8" s="4"/>
      <c r="Z8" s="9"/>
      <c r="AA8" s="4"/>
      <c r="AB8" s="9"/>
      <c r="AC8" s="4"/>
      <c r="AD8" s="9"/>
      <c r="AE8" s="4"/>
      <c r="AF8" s="9"/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T8" s="1"/>
      <c r="AV8" s="1"/>
    </row>
    <row r="9" spans="1:51" x14ac:dyDescent="0.2">
      <c r="A9" s="41" t="s">
        <v>7</v>
      </c>
      <c r="B9" s="39">
        <v>16</v>
      </c>
      <c r="C9" s="4"/>
      <c r="D9" s="9">
        <v>21</v>
      </c>
      <c r="E9" s="4"/>
      <c r="F9" s="9">
        <v>29</v>
      </c>
      <c r="G9" s="4"/>
      <c r="H9" s="9">
        <v>37</v>
      </c>
      <c r="I9" s="4"/>
      <c r="J9" s="9">
        <v>44</v>
      </c>
      <c r="K9" s="4"/>
      <c r="L9" s="9">
        <v>51</v>
      </c>
      <c r="M9" s="4"/>
      <c r="N9" s="9">
        <v>53</v>
      </c>
      <c r="O9" s="4"/>
      <c r="P9" s="9">
        <v>56</v>
      </c>
      <c r="Q9" s="4"/>
      <c r="R9" s="10">
        <v>10</v>
      </c>
      <c r="S9" s="11"/>
      <c r="T9" s="12">
        <v>14</v>
      </c>
      <c r="U9" s="11"/>
      <c r="V9" s="12">
        <v>19</v>
      </c>
      <c r="W9" s="11"/>
      <c r="X9" s="12">
        <v>24</v>
      </c>
      <c r="Y9" s="11"/>
      <c r="Z9" s="12">
        <v>29</v>
      </c>
      <c r="AA9" s="11"/>
      <c r="AB9" s="12">
        <v>34</v>
      </c>
      <c r="AC9" s="11"/>
      <c r="AD9" s="12">
        <v>36</v>
      </c>
      <c r="AE9" s="11"/>
      <c r="AF9" s="12">
        <v>37</v>
      </c>
      <c r="AG9" s="11"/>
      <c r="AH9" s="1">
        <f>SUM(R9/B9)-1</f>
        <v>-0.375</v>
      </c>
      <c r="AI9" s="1"/>
      <c r="AJ9" s="1">
        <f>SUM(T9/D9)-1</f>
        <v>-0.33333333333333337</v>
      </c>
      <c r="AK9" s="1"/>
      <c r="AL9" s="1">
        <f>SUM(V9/F9)-1</f>
        <v>-0.34482758620689657</v>
      </c>
      <c r="AM9" s="1"/>
      <c r="AN9" s="1">
        <f>SUM(X9/H9)-1</f>
        <v>-0.35135135135135132</v>
      </c>
      <c r="AO9" s="1"/>
      <c r="AP9" s="1">
        <f>SUM(Z9/J9)-1</f>
        <v>-0.34090909090909094</v>
      </c>
      <c r="AQ9" s="1"/>
      <c r="AR9" s="1">
        <f>SUM(AB9/L9)-1</f>
        <v>-0.33333333333333337</v>
      </c>
      <c r="AT9" s="1">
        <f>SUM(AD9/N9)-1</f>
        <v>-0.32075471698113212</v>
      </c>
      <c r="AV9" s="1"/>
      <c r="AX9" s="34"/>
      <c r="AY9" s="34"/>
    </row>
    <row r="10" spans="1:51" x14ac:dyDescent="0.2">
      <c r="A10" s="41" t="s">
        <v>8</v>
      </c>
      <c r="B10" s="4">
        <v>8</v>
      </c>
      <c r="C10" s="4"/>
      <c r="D10" s="9">
        <v>11</v>
      </c>
      <c r="E10" s="4"/>
      <c r="F10" s="9">
        <v>13</v>
      </c>
      <c r="G10" s="4"/>
      <c r="H10" s="9">
        <v>15</v>
      </c>
      <c r="I10" s="4"/>
      <c r="J10" s="9">
        <v>17</v>
      </c>
      <c r="K10" s="4"/>
      <c r="L10" s="9">
        <v>19</v>
      </c>
      <c r="M10" s="4"/>
      <c r="N10" s="9">
        <v>22</v>
      </c>
      <c r="O10" s="4"/>
      <c r="P10" s="9">
        <v>23</v>
      </c>
      <c r="Q10" s="4"/>
      <c r="R10" s="13">
        <v>5</v>
      </c>
      <c r="S10" s="11"/>
      <c r="T10" s="12">
        <v>7</v>
      </c>
      <c r="U10" s="11"/>
      <c r="V10" s="12">
        <v>8</v>
      </c>
      <c r="W10" s="11"/>
      <c r="X10" s="12">
        <v>10</v>
      </c>
      <c r="Y10" s="11"/>
      <c r="Z10" s="12">
        <v>11</v>
      </c>
      <c r="AA10" s="11"/>
      <c r="AB10" s="12">
        <v>13</v>
      </c>
      <c r="AC10" s="11"/>
      <c r="AD10" s="12">
        <v>14</v>
      </c>
      <c r="AE10" s="11"/>
      <c r="AF10" s="12">
        <v>15</v>
      </c>
      <c r="AG10" s="11"/>
      <c r="AH10" s="1">
        <f>SUM(R10/B10)-1</f>
        <v>-0.375</v>
      </c>
      <c r="AI10" s="1"/>
      <c r="AJ10" s="1">
        <f>SUM(T10/D10)-1</f>
        <v>-0.36363636363636365</v>
      </c>
      <c r="AK10" s="1"/>
      <c r="AL10" s="1">
        <f>SUM(V10/F10)-1</f>
        <v>-0.38461538461538458</v>
      </c>
      <c r="AM10" s="1"/>
      <c r="AN10" s="1">
        <f>SUM(X10/H10)-1</f>
        <v>-0.33333333333333337</v>
      </c>
      <c r="AO10" s="1"/>
      <c r="AP10" s="1">
        <f>SUM(Z10/J10)-1</f>
        <v>-0.3529411764705882</v>
      </c>
      <c r="AQ10" s="1"/>
      <c r="AR10" s="1">
        <f>SUM(AB10/L10)-1</f>
        <v>-0.31578947368421051</v>
      </c>
      <c r="AT10" s="1">
        <f>SUM(AD10/N10)-1</f>
        <v>-0.36363636363636365</v>
      </c>
      <c r="AV10" s="1"/>
      <c r="AX10" s="34"/>
      <c r="AY10" s="34"/>
    </row>
    <row r="11" spans="1:51" x14ac:dyDescent="0.2">
      <c r="A11" s="41" t="s">
        <v>9</v>
      </c>
      <c r="B11" s="4">
        <v>5</v>
      </c>
      <c r="C11" s="4"/>
      <c r="D11" s="9">
        <v>6</v>
      </c>
      <c r="E11" s="4"/>
      <c r="F11" s="9">
        <v>6</v>
      </c>
      <c r="G11" s="4"/>
      <c r="H11" s="9">
        <v>7</v>
      </c>
      <c r="I11" s="4"/>
      <c r="J11" s="9">
        <v>8</v>
      </c>
      <c r="K11" s="4"/>
      <c r="L11" s="9">
        <v>8</v>
      </c>
      <c r="M11" s="4"/>
      <c r="N11" s="9">
        <v>8</v>
      </c>
      <c r="O11" s="4"/>
      <c r="P11" s="9">
        <v>9</v>
      </c>
      <c r="Q11" s="4"/>
      <c r="R11" s="13">
        <v>3</v>
      </c>
      <c r="S11" s="11"/>
      <c r="T11" s="12">
        <v>4</v>
      </c>
      <c r="U11" s="11"/>
      <c r="V11" s="12">
        <v>4</v>
      </c>
      <c r="W11" s="11"/>
      <c r="X11" s="12">
        <v>5</v>
      </c>
      <c r="Y11" s="11"/>
      <c r="Z11" s="12">
        <v>5</v>
      </c>
      <c r="AA11" s="11"/>
      <c r="AB11" s="12">
        <v>5</v>
      </c>
      <c r="AC11" s="11"/>
      <c r="AD11" s="12">
        <v>5</v>
      </c>
      <c r="AE11" s="11"/>
      <c r="AF11" s="12">
        <v>6</v>
      </c>
      <c r="AG11" s="11"/>
      <c r="AH11" s="1">
        <f>SUM(R11/B11)-1</f>
        <v>-0.4</v>
      </c>
      <c r="AI11" s="1"/>
      <c r="AJ11" s="1">
        <f>SUM(T11/D11)-1</f>
        <v>-0.33333333333333337</v>
      </c>
      <c r="AK11" s="1"/>
      <c r="AL11" s="1">
        <f>SUM(V11/F11)-1</f>
        <v>-0.33333333333333337</v>
      </c>
      <c r="AM11" s="1"/>
      <c r="AN11" s="1">
        <f>SUM(X11/H11)-1</f>
        <v>-0.2857142857142857</v>
      </c>
      <c r="AO11" s="1"/>
      <c r="AP11" s="1">
        <f>SUM(Z11/J11)-1</f>
        <v>-0.375</v>
      </c>
      <c r="AQ11" s="1"/>
      <c r="AR11" s="1">
        <f>SUM(AB11/L11)-1</f>
        <v>-0.375</v>
      </c>
      <c r="AT11" s="1">
        <f>SUM(AD11/N11)-1</f>
        <v>-0.375</v>
      </c>
      <c r="AV11" s="1"/>
      <c r="AX11" s="34"/>
      <c r="AY11" s="34"/>
    </row>
    <row r="12" spans="1:51" x14ac:dyDescent="0.2">
      <c r="A12" s="41" t="s">
        <v>10</v>
      </c>
      <c r="B12" s="4">
        <v>12</v>
      </c>
      <c r="C12" s="4"/>
      <c r="D12" s="9">
        <v>12</v>
      </c>
      <c r="E12" s="4"/>
      <c r="F12" s="9">
        <v>12</v>
      </c>
      <c r="G12" s="4"/>
      <c r="H12" s="9">
        <v>12</v>
      </c>
      <c r="I12" s="4"/>
      <c r="J12" s="9">
        <v>12</v>
      </c>
      <c r="K12" s="4"/>
      <c r="L12" s="9">
        <v>12</v>
      </c>
      <c r="M12" s="35"/>
      <c r="N12" s="9">
        <v>12</v>
      </c>
      <c r="O12" s="35"/>
      <c r="P12" s="9">
        <v>12</v>
      </c>
      <c r="Q12" s="4"/>
      <c r="R12" s="13">
        <v>14</v>
      </c>
      <c r="S12" s="11"/>
      <c r="T12" s="12">
        <v>14</v>
      </c>
      <c r="U12" s="11"/>
      <c r="V12" s="12">
        <v>14</v>
      </c>
      <c r="W12" s="11"/>
      <c r="X12" s="12">
        <v>14</v>
      </c>
      <c r="Y12" s="11"/>
      <c r="Z12" s="12">
        <v>14</v>
      </c>
      <c r="AA12" s="11"/>
      <c r="AB12" s="12">
        <v>14</v>
      </c>
      <c r="AC12" s="33"/>
      <c r="AD12" s="12">
        <v>14</v>
      </c>
      <c r="AE12" s="33"/>
      <c r="AF12" s="12">
        <v>14</v>
      </c>
      <c r="AG12" s="11"/>
      <c r="AH12" s="1">
        <f>SUM(R12/B12)-1</f>
        <v>0.16666666666666674</v>
      </c>
      <c r="AI12" s="1"/>
      <c r="AJ12" s="1">
        <f>SUM(T12/D12)-1</f>
        <v>0.16666666666666674</v>
      </c>
      <c r="AK12" s="1"/>
      <c r="AL12" s="1">
        <f>SUM(V12/F12)-1</f>
        <v>0.16666666666666674</v>
      </c>
      <c r="AM12" s="1"/>
      <c r="AN12" s="1">
        <f>SUM(X12/H12)-1</f>
        <v>0.16666666666666674</v>
      </c>
      <c r="AO12" s="1"/>
      <c r="AP12" s="1">
        <f>SUM(Z12/J12)-1</f>
        <v>0.16666666666666674</v>
      </c>
      <c r="AQ12" s="1"/>
      <c r="AR12" s="1">
        <f>SUM(AB12/L12)-1</f>
        <v>0.16666666666666674</v>
      </c>
      <c r="AT12" s="1">
        <f>SUM(AD12/N12)-1</f>
        <v>0.16666666666666674</v>
      </c>
      <c r="AV12" s="1"/>
      <c r="AX12" s="34"/>
      <c r="AY12" s="34"/>
    </row>
    <row r="13" spans="1:51" x14ac:dyDescent="0.2">
      <c r="A13" s="2" t="s">
        <v>11</v>
      </c>
      <c r="B13" s="40">
        <f>SUM(B9:B12)</f>
        <v>41</v>
      </c>
      <c r="C13" s="14"/>
      <c r="D13" s="15">
        <f>SUM(D9:D12)</f>
        <v>50</v>
      </c>
      <c r="E13" s="14"/>
      <c r="F13" s="15">
        <f>SUM(F9:F12)</f>
        <v>60</v>
      </c>
      <c r="G13" s="14"/>
      <c r="H13" s="15">
        <f>SUM(H9:H12)</f>
        <v>71</v>
      </c>
      <c r="I13" s="14"/>
      <c r="J13" s="15">
        <f>SUM(J9:J12)</f>
        <v>81</v>
      </c>
      <c r="K13" s="14"/>
      <c r="L13" s="15">
        <f>SUM(L9:L12)</f>
        <v>90</v>
      </c>
      <c r="M13" s="4"/>
      <c r="N13" s="15">
        <f>SUM(N9:N12)</f>
        <v>95</v>
      </c>
      <c r="O13" s="4"/>
      <c r="P13" s="15">
        <f>SUM(P9:P12)</f>
        <v>100</v>
      </c>
      <c r="Q13" s="14"/>
      <c r="R13" s="16">
        <f>SUM(R9:R12)</f>
        <v>32</v>
      </c>
      <c r="S13" s="17"/>
      <c r="T13" s="18">
        <f>SUM(T9:T12)</f>
        <v>39</v>
      </c>
      <c r="U13" s="17"/>
      <c r="V13" s="18">
        <f>SUM(V9:V12)</f>
        <v>45</v>
      </c>
      <c r="W13" s="17"/>
      <c r="X13" s="18">
        <f>SUM(X9:X12)</f>
        <v>53</v>
      </c>
      <c r="Y13" s="17"/>
      <c r="Z13" s="18">
        <f>SUM(Z9:Z12)</f>
        <v>59</v>
      </c>
      <c r="AA13" s="17"/>
      <c r="AB13" s="18">
        <f>SUM(AB9:AB12)</f>
        <v>66</v>
      </c>
      <c r="AC13" s="11"/>
      <c r="AD13" s="18">
        <f>SUM(AD9:AD12)</f>
        <v>69</v>
      </c>
      <c r="AE13" s="11"/>
      <c r="AF13" s="18">
        <f>SUM(AF9:AF12)</f>
        <v>72</v>
      </c>
      <c r="AG13" s="11"/>
      <c r="AH13" s="1">
        <f>SUM(R13/B13)-1</f>
        <v>-0.21951219512195119</v>
      </c>
      <c r="AI13" s="1"/>
      <c r="AJ13" s="1">
        <f>SUM(T13/D13)-1</f>
        <v>-0.21999999999999997</v>
      </c>
      <c r="AK13" s="1"/>
      <c r="AL13" s="1">
        <f>SUM(V13/F13)-1</f>
        <v>-0.25</v>
      </c>
      <c r="AM13" s="1"/>
      <c r="AN13" s="1">
        <f>SUM(X13/H13)-1</f>
        <v>-0.25352112676056338</v>
      </c>
      <c r="AO13" s="1"/>
      <c r="AP13" s="1">
        <f>SUM(Z13/J13)-1</f>
        <v>-0.27160493827160492</v>
      </c>
      <c r="AQ13" s="1"/>
      <c r="AR13" s="1">
        <f>SUM(AB13/L13)-1</f>
        <v>-0.26666666666666672</v>
      </c>
      <c r="AT13" s="1">
        <f>SUM(AD13/N13)-1</f>
        <v>-0.27368421052631575</v>
      </c>
      <c r="AV13" s="1"/>
      <c r="AW13" s="32">
        <f>SUM(AH13:AT13)/7</f>
        <v>-0.25071273390672882</v>
      </c>
      <c r="AX13" s="34"/>
    </row>
    <row r="14" spans="1:51" x14ac:dyDescent="0.2">
      <c r="A14" s="5"/>
      <c r="B14" s="4"/>
      <c r="C14" s="4"/>
      <c r="D14" s="9"/>
      <c r="E14" s="4"/>
      <c r="F14" s="9"/>
      <c r="G14" s="4"/>
      <c r="H14" s="9"/>
      <c r="I14" s="4"/>
      <c r="J14" s="9"/>
      <c r="K14" s="4"/>
      <c r="L14" s="9"/>
      <c r="M14" s="4"/>
      <c r="N14" s="9"/>
      <c r="O14" s="4"/>
      <c r="P14" s="9"/>
      <c r="Q14" s="4"/>
      <c r="R14" s="13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T14" s="1"/>
      <c r="AV14" s="1"/>
      <c r="AX14" s="34"/>
    </row>
    <row r="15" spans="1:51" x14ac:dyDescent="0.2">
      <c r="A15" s="41" t="s">
        <v>28</v>
      </c>
      <c r="B15" s="4">
        <v>26</v>
      </c>
      <c r="C15" s="4"/>
      <c r="D15" s="9">
        <v>35</v>
      </c>
      <c r="E15" s="4"/>
      <c r="F15" s="9">
        <v>48</v>
      </c>
      <c r="G15" s="4"/>
      <c r="H15" s="9">
        <v>58</v>
      </c>
      <c r="I15" s="4"/>
      <c r="J15" s="9">
        <v>71</v>
      </c>
      <c r="K15" s="4"/>
      <c r="L15" s="9">
        <v>83</v>
      </c>
      <c r="M15" s="4"/>
      <c r="N15" s="9">
        <v>88</v>
      </c>
      <c r="O15" s="4"/>
      <c r="P15" s="9">
        <v>94</v>
      </c>
      <c r="Q15" s="4"/>
      <c r="R15" s="13">
        <v>36</v>
      </c>
      <c r="S15" s="11"/>
      <c r="T15" s="12">
        <v>48</v>
      </c>
      <c r="U15" s="11"/>
      <c r="V15" s="12">
        <v>66</v>
      </c>
      <c r="W15" s="11"/>
      <c r="X15" s="12">
        <v>81</v>
      </c>
      <c r="Y15" s="11"/>
      <c r="Z15" s="12">
        <v>99</v>
      </c>
      <c r="AA15" s="11"/>
      <c r="AB15" s="12">
        <v>115</v>
      </c>
      <c r="AC15" s="11"/>
      <c r="AD15" s="12">
        <v>122</v>
      </c>
      <c r="AE15" s="11"/>
      <c r="AF15" s="12">
        <v>128</v>
      </c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T15" s="1"/>
      <c r="AV15" s="1"/>
      <c r="AX15" s="34"/>
    </row>
    <row r="16" spans="1:51" x14ac:dyDescent="0.2">
      <c r="A16" s="5"/>
      <c r="B16" s="4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4"/>
      <c r="R16" s="13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T16" s="1"/>
      <c r="AV16" s="1"/>
      <c r="AX16" s="34"/>
    </row>
    <row r="17" spans="1:51" x14ac:dyDescent="0.2">
      <c r="A17" s="41" t="s">
        <v>12</v>
      </c>
      <c r="B17" s="4">
        <v>40</v>
      </c>
      <c r="C17" s="4"/>
      <c r="D17" s="9">
        <v>53</v>
      </c>
      <c r="E17" s="4"/>
      <c r="F17" s="9">
        <v>73</v>
      </c>
      <c r="G17" s="4"/>
      <c r="H17" s="9">
        <v>90</v>
      </c>
      <c r="I17" s="4"/>
      <c r="J17" s="9">
        <v>110</v>
      </c>
      <c r="K17" s="4"/>
      <c r="L17" s="9">
        <v>128</v>
      </c>
      <c r="M17" s="4"/>
      <c r="N17" s="9">
        <v>135</v>
      </c>
      <c r="O17" s="4"/>
      <c r="P17" s="9">
        <v>142</v>
      </c>
      <c r="Q17" s="4"/>
      <c r="R17" s="13">
        <v>55</v>
      </c>
      <c r="S17" s="11"/>
      <c r="T17" s="12">
        <v>74</v>
      </c>
      <c r="U17" s="11"/>
      <c r="V17" s="12">
        <v>102</v>
      </c>
      <c r="W17" s="11"/>
      <c r="X17" s="12">
        <v>125</v>
      </c>
      <c r="Y17" s="11"/>
      <c r="Z17" s="12">
        <v>153</v>
      </c>
      <c r="AA17" s="11"/>
      <c r="AB17" s="12">
        <v>177</v>
      </c>
      <c r="AC17" s="11"/>
      <c r="AD17" s="12">
        <v>188</v>
      </c>
      <c r="AE17" s="11"/>
      <c r="AF17" s="12">
        <v>197</v>
      </c>
      <c r="AG17" s="11"/>
      <c r="AH17" s="1">
        <f>SUM(R17/B17)-1</f>
        <v>0.375</v>
      </c>
      <c r="AI17" s="1"/>
      <c r="AJ17" s="1">
        <f>SUM(T17/D17)-1</f>
        <v>0.39622641509433953</v>
      </c>
      <c r="AK17" s="1"/>
      <c r="AL17" s="1">
        <f>SUM(V17/F17)-1</f>
        <v>0.39726027397260277</v>
      </c>
      <c r="AM17" s="1"/>
      <c r="AN17" s="1">
        <f>SUM(X17/H17)-1</f>
        <v>0.38888888888888884</v>
      </c>
      <c r="AO17" s="1"/>
      <c r="AP17" s="1">
        <f>SUM(Z17/J17)-1</f>
        <v>0.39090909090909087</v>
      </c>
      <c r="AQ17" s="1"/>
      <c r="AR17" s="1">
        <f>SUM(AB17/L17)-1</f>
        <v>0.3828125</v>
      </c>
      <c r="AT17" s="1">
        <f>SUM(AD17/N17)-1</f>
        <v>0.3925925925925926</v>
      </c>
      <c r="AV17" s="1"/>
      <c r="AX17" s="34"/>
      <c r="AY17" s="34"/>
    </row>
    <row r="18" spans="1:51" x14ac:dyDescent="0.2">
      <c r="A18" s="41" t="s">
        <v>13</v>
      </c>
      <c r="B18" s="4">
        <v>24</v>
      </c>
      <c r="C18" s="4"/>
      <c r="D18" s="9">
        <v>30</v>
      </c>
      <c r="E18" s="4"/>
      <c r="F18" s="9">
        <v>39</v>
      </c>
      <c r="G18" s="4"/>
      <c r="H18" s="9">
        <v>46</v>
      </c>
      <c r="I18" s="4"/>
      <c r="J18" s="9">
        <v>56</v>
      </c>
      <c r="K18" s="4"/>
      <c r="L18" s="9">
        <v>66</v>
      </c>
      <c r="M18" s="4"/>
      <c r="N18" s="9">
        <v>72</v>
      </c>
      <c r="O18" s="4"/>
      <c r="P18" s="9">
        <v>76</v>
      </c>
      <c r="Q18" s="4"/>
      <c r="R18" s="13">
        <v>33</v>
      </c>
      <c r="S18" s="11"/>
      <c r="T18" s="12">
        <v>41</v>
      </c>
      <c r="U18" s="11"/>
      <c r="V18" s="12">
        <v>55</v>
      </c>
      <c r="W18" s="11"/>
      <c r="X18" s="12">
        <v>64</v>
      </c>
      <c r="Y18" s="11"/>
      <c r="Z18" s="12">
        <v>78</v>
      </c>
      <c r="AA18" s="11"/>
      <c r="AB18" s="12">
        <v>91</v>
      </c>
      <c r="AC18" s="11"/>
      <c r="AD18" s="12">
        <v>101</v>
      </c>
      <c r="AE18" s="11"/>
      <c r="AF18" s="12">
        <v>106</v>
      </c>
      <c r="AG18" s="11"/>
      <c r="AH18" s="1">
        <f>SUM(R18/B18)-1</f>
        <v>0.375</v>
      </c>
      <c r="AI18" s="1"/>
      <c r="AJ18" s="1">
        <f>SUM(T18/D18)-1</f>
        <v>0.3666666666666667</v>
      </c>
      <c r="AK18" s="1"/>
      <c r="AL18" s="1">
        <f>SUM(V18/F18)-1</f>
        <v>0.41025641025641035</v>
      </c>
      <c r="AM18" s="1"/>
      <c r="AN18" s="1">
        <f>SUM(X18/H18)-1</f>
        <v>0.39130434782608692</v>
      </c>
      <c r="AO18" s="1"/>
      <c r="AP18" s="1">
        <f>SUM(Z18/J18)-1</f>
        <v>0.39285714285714279</v>
      </c>
      <c r="AQ18" s="1"/>
      <c r="AR18" s="1">
        <f>SUM(AB18/L18)-1</f>
        <v>0.3787878787878789</v>
      </c>
      <c r="AT18" s="1">
        <f>SUM(AD18/N18)-1</f>
        <v>0.40277777777777768</v>
      </c>
      <c r="AV18" s="1"/>
      <c r="AX18" s="34"/>
      <c r="AY18" s="34"/>
    </row>
    <row r="19" spans="1:51" x14ac:dyDescent="0.2">
      <c r="A19" s="41" t="s">
        <v>14</v>
      </c>
      <c r="B19" s="4">
        <v>5</v>
      </c>
      <c r="C19" s="4"/>
      <c r="D19" s="9">
        <v>6</v>
      </c>
      <c r="E19" s="4"/>
      <c r="F19" s="9">
        <v>7</v>
      </c>
      <c r="G19" s="4"/>
      <c r="H19" s="9">
        <v>10</v>
      </c>
      <c r="I19" s="4"/>
      <c r="J19" s="9">
        <v>10</v>
      </c>
      <c r="K19" s="4"/>
      <c r="L19" s="9">
        <v>12</v>
      </c>
      <c r="M19" s="4"/>
      <c r="N19" s="9">
        <v>14</v>
      </c>
      <c r="O19" s="4"/>
      <c r="P19" s="9">
        <v>14</v>
      </c>
      <c r="Q19" s="4"/>
      <c r="R19" s="13">
        <v>4</v>
      </c>
      <c r="S19" s="11"/>
      <c r="T19" s="12">
        <v>8</v>
      </c>
      <c r="U19" s="11"/>
      <c r="V19" s="12">
        <v>10</v>
      </c>
      <c r="W19" s="11"/>
      <c r="X19" s="12">
        <v>13</v>
      </c>
      <c r="Y19" s="11"/>
      <c r="Z19" s="12">
        <v>15</v>
      </c>
      <c r="AA19" s="11"/>
      <c r="AB19" s="12">
        <v>17</v>
      </c>
      <c r="AC19" s="11"/>
      <c r="AD19" s="12">
        <v>19</v>
      </c>
      <c r="AE19" s="11"/>
      <c r="AF19" s="12">
        <v>20</v>
      </c>
      <c r="AG19" s="11"/>
      <c r="AH19" s="1">
        <f>SUM(R19/B19)-1</f>
        <v>-0.19999999999999996</v>
      </c>
      <c r="AI19" s="1"/>
      <c r="AJ19" s="1">
        <f>SUM(T19/D19)-1</f>
        <v>0.33333333333333326</v>
      </c>
      <c r="AK19" s="1"/>
      <c r="AL19" s="1">
        <f>SUM(V19/F19)-1</f>
        <v>0.4285714285714286</v>
      </c>
      <c r="AM19" s="1"/>
      <c r="AN19" s="1">
        <f>SUM(X19/H19)-1</f>
        <v>0.30000000000000004</v>
      </c>
      <c r="AO19" s="1"/>
      <c r="AP19" s="1">
        <f>SUM(Z19/J19)-1</f>
        <v>0.5</v>
      </c>
      <c r="AQ19" s="1"/>
      <c r="AR19" s="1">
        <f>SUM(AB19/L19)-1</f>
        <v>0.41666666666666674</v>
      </c>
      <c r="AT19" s="1">
        <f>SUM(AD19/N19)-1</f>
        <v>0.35714285714285721</v>
      </c>
      <c r="AV19" s="1"/>
      <c r="AX19" s="34"/>
      <c r="AY19" s="34"/>
    </row>
    <row r="20" spans="1:51" x14ac:dyDescent="0.2">
      <c r="A20" s="41" t="s">
        <v>15</v>
      </c>
      <c r="B20" s="4">
        <v>32</v>
      </c>
      <c r="C20" s="4"/>
      <c r="D20" s="9">
        <v>39</v>
      </c>
      <c r="E20" s="4"/>
      <c r="F20" s="9">
        <v>48</v>
      </c>
      <c r="G20" s="4"/>
      <c r="H20" s="9">
        <v>55</v>
      </c>
      <c r="I20" s="4"/>
      <c r="J20" s="9">
        <v>64</v>
      </c>
      <c r="K20" s="4"/>
      <c r="L20" s="9">
        <v>73</v>
      </c>
      <c r="M20" s="35"/>
      <c r="N20" s="9">
        <v>79</v>
      </c>
      <c r="O20" s="35"/>
      <c r="P20" s="9">
        <v>83</v>
      </c>
      <c r="Q20" s="4"/>
      <c r="R20" s="13">
        <v>40</v>
      </c>
      <c r="S20" s="11"/>
      <c r="T20" s="12">
        <v>50</v>
      </c>
      <c r="U20" s="11"/>
      <c r="V20" s="12">
        <v>62</v>
      </c>
      <c r="W20" s="11"/>
      <c r="X20" s="12">
        <v>73</v>
      </c>
      <c r="Y20" s="11"/>
      <c r="Z20" s="12">
        <v>84</v>
      </c>
      <c r="AA20" s="11"/>
      <c r="AB20" s="12">
        <v>97</v>
      </c>
      <c r="AC20" s="33"/>
      <c r="AD20" s="12">
        <v>106</v>
      </c>
      <c r="AE20" s="33"/>
      <c r="AF20" s="12">
        <v>111</v>
      </c>
      <c r="AG20" s="11"/>
      <c r="AH20" s="1">
        <f>SUM(R20/B20)-1</f>
        <v>0.25</v>
      </c>
      <c r="AI20" s="1"/>
      <c r="AJ20" s="1">
        <f>SUM(T20/D20)-1</f>
        <v>0.28205128205128216</v>
      </c>
      <c r="AK20" s="1"/>
      <c r="AL20" s="1">
        <f>SUM(V20/F20)-1</f>
        <v>0.29166666666666674</v>
      </c>
      <c r="AM20" s="1"/>
      <c r="AN20" s="1">
        <f>SUM(X20/H20)-1</f>
        <v>0.32727272727272738</v>
      </c>
      <c r="AO20" s="1"/>
      <c r="AP20" s="1">
        <f>SUM(Z20/J20)-1</f>
        <v>0.3125</v>
      </c>
      <c r="AQ20" s="1"/>
      <c r="AR20" s="1">
        <f>SUM(AB20/L20)-1</f>
        <v>0.32876712328767121</v>
      </c>
      <c r="AT20" s="1">
        <f>SUM(AD20/N20)-1</f>
        <v>0.34177215189873422</v>
      </c>
      <c r="AV20" s="1"/>
      <c r="AX20" s="34"/>
      <c r="AY20" s="34"/>
    </row>
    <row r="21" spans="1:51" x14ac:dyDescent="0.2">
      <c r="A21" s="2" t="s">
        <v>16</v>
      </c>
      <c r="B21" s="14">
        <f>SUM(B17:B20)</f>
        <v>101</v>
      </c>
      <c r="C21" s="14"/>
      <c r="D21" s="15">
        <f>SUM(D17:D20)</f>
        <v>128</v>
      </c>
      <c r="E21" s="14"/>
      <c r="F21" s="15">
        <f>SUM(F17:F20)</f>
        <v>167</v>
      </c>
      <c r="G21" s="14"/>
      <c r="H21" s="15">
        <f>SUM(H17:H20)</f>
        <v>201</v>
      </c>
      <c r="I21" s="14"/>
      <c r="J21" s="15">
        <f>SUM(J17:J20)</f>
        <v>240</v>
      </c>
      <c r="K21" s="14"/>
      <c r="L21" s="15">
        <f>SUM(L17:L20)</f>
        <v>279</v>
      </c>
      <c r="M21" s="4"/>
      <c r="N21" s="15">
        <f>SUM(N17:N20)</f>
        <v>300</v>
      </c>
      <c r="O21" s="4"/>
      <c r="P21" s="15">
        <f>SUM(P17:P20)</f>
        <v>315</v>
      </c>
      <c r="Q21" s="14"/>
      <c r="R21" s="19">
        <f>SUM(R17:R20)</f>
        <v>132</v>
      </c>
      <c r="S21" s="17"/>
      <c r="T21" s="18">
        <f>SUM(T17:T20)</f>
        <v>173</v>
      </c>
      <c r="U21" s="17"/>
      <c r="V21" s="18">
        <f>SUM(V17:V20)</f>
        <v>229</v>
      </c>
      <c r="W21" s="17"/>
      <c r="X21" s="18">
        <f>SUM(X17:X20)</f>
        <v>275</v>
      </c>
      <c r="Y21" s="17"/>
      <c r="Z21" s="18">
        <f>SUM(Z17:Z20)</f>
        <v>330</v>
      </c>
      <c r="AA21" s="17"/>
      <c r="AB21" s="18">
        <f>SUM(AB17:AB20)</f>
        <v>382</v>
      </c>
      <c r="AC21" s="11"/>
      <c r="AD21" s="18">
        <f>SUM(AD17:AD20)</f>
        <v>414</v>
      </c>
      <c r="AE21" s="11"/>
      <c r="AF21" s="18">
        <f>SUM(AF17:AF20)</f>
        <v>434</v>
      </c>
      <c r="AG21" s="11"/>
      <c r="AH21" s="1">
        <f>SUM(R21/B21)-1</f>
        <v>0.30693069306930698</v>
      </c>
      <c r="AI21" s="1"/>
      <c r="AJ21" s="1">
        <f>SUM(T21/D21)-1</f>
        <v>0.3515625</v>
      </c>
      <c r="AK21" s="1"/>
      <c r="AL21" s="1">
        <f>SUM(V21/F21)-1</f>
        <v>0.37125748502994016</v>
      </c>
      <c r="AM21" s="1"/>
      <c r="AN21" s="1">
        <f>SUM(X21/H21)-1</f>
        <v>0.3681592039800996</v>
      </c>
      <c r="AO21" s="1"/>
      <c r="AP21" s="1">
        <f>SUM(Z21/J21)-1</f>
        <v>0.375</v>
      </c>
      <c r="AQ21" s="1"/>
      <c r="AR21" s="1">
        <f>SUM(AB21/L21)-1</f>
        <v>0.36917562724014341</v>
      </c>
      <c r="AT21" s="1">
        <f>SUM(AD21/N21)-1</f>
        <v>0.37999999999999989</v>
      </c>
      <c r="AV21" s="1"/>
      <c r="AW21" s="32">
        <f>SUM(AH21:AT21)/7</f>
        <v>0.36029792990278431</v>
      </c>
      <c r="AX21" s="34"/>
    </row>
    <row r="22" spans="1:51" x14ac:dyDescent="0.2">
      <c r="A22" s="5"/>
      <c r="B22" s="4"/>
      <c r="C22" s="4"/>
      <c r="D22" s="9"/>
      <c r="E22" s="4"/>
      <c r="F22" s="9"/>
      <c r="G22" s="4"/>
      <c r="H22" s="9"/>
      <c r="I22" s="4"/>
      <c r="J22" s="9"/>
      <c r="K22" s="4"/>
      <c r="L22" s="9"/>
      <c r="M22" s="4"/>
      <c r="N22" s="9"/>
      <c r="O22" s="4"/>
      <c r="P22" s="9"/>
      <c r="Q22" s="4"/>
      <c r="R22" s="13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T22" s="1"/>
      <c r="AV22" s="1"/>
      <c r="AX22" s="34"/>
    </row>
    <row r="23" spans="1:51" x14ac:dyDescent="0.2">
      <c r="A23" s="5"/>
      <c r="B23" s="4"/>
      <c r="C23" s="4"/>
      <c r="D23" s="9"/>
      <c r="E23" s="4"/>
      <c r="F23" s="9"/>
      <c r="G23" s="4"/>
      <c r="H23" s="9"/>
      <c r="I23" s="4"/>
      <c r="J23" s="9"/>
      <c r="K23" s="4"/>
      <c r="L23" s="9"/>
      <c r="M23" s="4"/>
      <c r="N23" s="9"/>
      <c r="O23" s="4"/>
      <c r="P23" s="9"/>
      <c r="Q23" s="4"/>
      <c r="R23" s="13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T23" s="1"/>
      <c r="AV23" s="1"/>
      <c r="AX23" s="34"/>
    </row>
    <row r="24" spans="1:51" x14ac:dyDescent="0.2">
      <c r="A24" s="41" t="s">
        <v>17</v>
      </c>
      <c r="B24" s="4">
        <v>17</v>
      </c>
      <c r="C24" s="4"/>
      <c r="D24" s="9">
        <v>24</v>
      </c>
      <c r="E24" s="4"/>
      <c r="F24" s="9">
        <v>39</v>
      </c>
      <c r="G24" s="4"/>
      <c r="H24" s="9">
        <v>54</v>
      </c>
      <c r="I24" s="4"/>
      <c r="J24" s="9">
        <v>68</v>
      </c>
      <c r="K24" s="4"/>
      <c r="L24" s="9">
        <v>83</v>
      </c>
      <c r="M24" s="4"/>
      <c r="N24" s="9">
        <v>98</v>
      </c>
      <c r="O24" s="4"/>
      <c r="P24" s="9">
        <v>102</v>
      </c>
      <c r="Q24" s="4"/>
      <c r="R24" s="13">
        <v>18</v>
      </c>
      <c r="S24" s="11"/>
      <c r="T24" s="12">
        <v>26</v>
      </c>
      <c r="U24" s="11"/>
      <c r="V24" s="12">
        <v>42</v>
      </c>
      <c r="W24" s="11"/>
      <c r="X24" s="12">
        <v>57</v>
      </c>
      <c r="Y24" s="11"/>
      <c r="Z24" s="12">
        <v>73</v>
      </c>
      <c r="AA24" s="11"/>
      <c r="AB24" s="12">
        <v>89</v>
      </c>
      <c r="AC24" s="11"/>
      <c r="AD24" s="12">
        <v>104</v>
      </c>
      <c r="AE24" s="11"/>
      <c r="AF24" s="12">
        <v>109</v>
      </c>
      <c r="AG24" s="11"/>
      <c r="AH24" s="1">
        <f>SUM(R24/B24)-1</f>
        <v>5.8823529411764719E-2</v>
      </c>
      <c r="AI24" s="1"/>
      <c r="AJ24" s="1">
        <f>SUM(T24/D24)-1</f>
        <v>8.3333333333333259E-2</v>
      </c>
      <c r="AK24" s="1"/>
      <c r="AL24" s="1">
        <f>SUM(V24/F24)-1</f>
        <v>7.6923076923076872E-2</v>
      </c>
      <c r="AM24" s="1"/>
      <c r="AN24" s="1">
        <f>SUM(X24/H24)-1</f>
        <v>5.555555555555558E-2</v>
      </c>
      <c r="AO24" s="1"/>
      <c r="AP24" s="1">
        <f>SUM(Z24/J24)-1</f>
        <v>7.3529411764705843E-2</v>
      </c>
      <c r="AQ24" s="1"/>
      <c r="AR24" s="1">
        <f>SUM(AB24/L24)-1</f>
        <v>7.2289156626506035E-2</v>
      </c>
      <c r="AT24" s="1">
        <f>SUM(AD24/N24)-1</f>
        <v>6.1224489795918435E-2</v>
      </c>
      <c r="AV24" s="1"/>
      <c r="AX24" s="34"/>
    </row>
    <row r="25" spans="1:51" x14ac:dyDescent="0.2">
      <c r="A25" s="41" t="s">
        <v>18</v>
      </c>
      <c r="B25" s="4">
        <v>13</v>
      </c>
      <c r="C25" s="4"/>
      <c r="D25" s="9">
        <v>18</v>
      </c>
      <c r="E25" s="4"/>
      <c r="F25" s="9">
        <v>28</v>
      </c>
      <c r="G25" s="4"/>
      <c r="H25" s="9">
        <v>38</v>
      </c>
      <c r="I25" s="4"/>
      <c r="J25" s="9">
        <v>47</v>
      </c>
      <c r="K25" s="4"/>
      <c r="L25" s="9">
        <v>57</v>
      </c>
      <c r="M25" s="4"/>
      <c r="N25" s="9">
        <v>67</v>
      </c>
      <c r="O25" s="4"/>
      <c r="P25" s="9">
        <v>70</v>
      </c>
      <c r="Q25" s="4"/>
      <c r="R25" s="13">
        <v>14</v>
      </c>
      <c r="S25" s="11"/>
      <c r="T25" s="12">
        <v>20</v>
      </c>
      <c r="U25" s="11"/>
      <c r="V25" s="12">
        <v>32</v>
      </c>
      <c r="W25" s="11"/>
      <c r="X25" s="12">
        <v>43</v>
      </c>
      <c r="Y25" s="11"/>
      <c r="Z25" s="12">
        <v>55</v>
      </c>
      <c r="AA25" s="11"/>
      <c r="AB25" s="12">
        <v>67</v>
      </c>
      <c r="AC25" s="11"/>
      <c r="AD25" s="12">
        <v>79</v>
      </c>
      <c r="AE25" s="11"/>
      <c r="AF25" s="12">
        <v>82</v>
      </c>
      <c r="AG25" s="11"/>
      <c r="AH25" s="1">
        <f>SUM(R25/B25)-1</f>
        <v>7.6923076923076872E-2</v>
      </c>
      <c r="AI25" s="1"/>
      <c r="AJ25" s="1">
        <f>SUM(T25/D25)-1</f>
        <v>0.11111111111111116</v>
      </c>
      <c r="AK25" s="1"/>
      <c r="AL25" s="1">
        <f>SUM(V25/F25)-1</f>
        <v>0.14285714285714279</v>
      </c>
      <c r="AM25" s="1"/>
      <c r="AN25" s="1">
        <f>SUM(X25/H25)-1</f>
        <v>0.13157894736842102</v>
      </c>
      <c r="AO25" s="1"/>
      <c r="AP25" s="1">
        <f>SUM(Z25/J25)-1</f>
        <v>0.17021276595744683</v>
      </c>
      <c r="AQ25" s="1"/>
      <c r="AR25" s="1">
        <f>SUM(AB25/L25)-1</f>
        <v>0.17543859649122817</v>
      </c>
      <c r="AT25" s="1">
        <f>SUM(AD25/N25)-1</f>
        <v>0.17910447761194037</v>
      </c>
      <c r="AV25" s="1"/>
      <c r="AX25" s="34"/>
    </row>
    <row r="26" spans="1:51" x14ac:dyDescent="0.2">
      <c r="A26" s="41" t="s">
        <v>19</v>
      </c>
      <c r="B26" s="4">
        <v>22</v>
      </c>
      <c r="C26" s="4"/>
      <c r="D26" s="9">
        <v>22</v>
      </c>
      <c r="E26" s="4"/>
      <c r="F26" s="9">
        <v>22</v>
      </c>
      <c r="G26" s="4"/>
      <c r="H26" s="9">
        <v>22</v>
      </c>
      <c r="I26" s="4"/>
      <c r="J26" s="9">
        <v>22</v>
      </c>
      <c r="K26" s="4"/>
      <c r="L26" s="9">
        <v>22</v>
      </c>
      <c r="M26" s="35"/>
      <c r="N26" s="9">
        <v>22</v>
      </c>
      <c r="O26" s="35"/>
      <c r="P26" s="9">
        <v>22</v>
      </c>
      <c r="Q26" s="4"/>
      <c r="R26" s="13">
        <v>23</v>
      </c>
      <c r="S26" s="11"/>
      <c r="T26" s="12">
        <v>23</v>
      </c>
      <c r="U26" s="11"/>
      <c r="V26" s="12">
        <v>23</v>
      </c>
      <c r="W26" s="11"/>
      <c r="X26" s="12">
        <v>23</v>
      </c>
      <c r="Y26" s="11"/>
      <c r="Z26" s="12">
        <v>23</v>
      </c>
      <c r="AA26" s="11"/>
      <c r="AB26" s="12">
        <v>23</v>
      </c>
      <c r="AC26" s="33"/>
      <c r="AD26" s="12">
        <v>23</v>
      </c>
      <c r="AE26" s="33"/>
      <c r="AF26" s="12">
        <v>23</v>
      </c>
      <c r="AG26" s="11"/>
      <c r="AH26" s="1">
        <f>SUM(R26/B26)-1</f>
        <v>4.5454545454545414E-2</v>
      </c>
      <c r="AI26" s="1"/>
      <c r="AJ26" s="1">
        <f>SUM(T26/D26)-1</f>
        <v>4.5454545454545414E-2</v>
      </c>
      <c r="AK26" s="1"/>
      <c r="AL26" s="1">
        <f>SUM(V26/F26)-1</f>
        <v>4.5454545454545414E-2</v>
      </c>
      <c r="AM26" s="1"/>
      <c r="AN26" s="1">
        <f>SUM(X26/H26)-1</f>
        <v>4.5454545454545414E-2</v>
      </c>
      <c r="AO26" s="1"/>
      <c r="AP26" s="1">
        <f>SUM(Z26/J26)-1</f>
        <v>4.5454545454545414E-2</v>
      </c>
      <c r="AQ26" s="1"/>
      <c r="AR26" s="1">
        <f>SUM(AB26/L26)-1</f>
        <v>4.5454545454545414E-2</v>
      </c>
      <c r="AT26" s="1">
        <f>SUM(AD26/N26)-1</f>
        <v>4.5454545454545414E-2</v>
      </c>
      <c r="AV26" s="1"/>
      <c r="AX26" s="34"/>
    </row>
    <row r="27" spans="1:51" x14ac:dyDescent="0.2">
      <c r="A27" s="2" t="s">
        <v>20</v>
      </c>
      <c r="B27" s="14">
        <f>SUM(B24:B26)</f>
        <v>52</v>
      </c>
      <c r="C27" s="14"/>
      <c r="D27" s="15">
        <f>SUM(D24:D26)</f>
        <v>64</v>
      </c>
      <c r="E27" s="14"/>
      <c r="F27" s="15">
        <f>SUM(F24:F26)</f>
        <v>89</v>
      </c>
      <c r="G27" s="14"/>
      <c r="H27" s="15">
        <f>SUM(H24:H26)</f>
        <v>114</v>
      </c>
      <c r="I27" s="14"/>
      <c r="J27" s="15">
        <f>SUM(J24:J26)</f>
        <v>137</v>
      </c>
      <c r="K27" s="14"/>
      <c r="L27" s="15">
        <f>SUM(L24:L26)</f>
        <v>162</v>
      </c>
      <c r="M27" s="4"/>
      <c r="N27" s="15">
        <f>SUM(N24:N26)</f>
        <v>187</v>
      </c>
      <c r="O27" s="4"/>
      <c r="P27" s="15">
        <f>SUM(P24:P26)</f>
        <v>194</v>
      </c>
      <c r="Q27" s="14"/>
      <c r="R27" s="19">
        <f>SUM(R24:R26)</f>
        <v>55</v>
      </c>
      <c r="S27" s="17"/>
      <c r="T27" s="18">
        <f>SUM(T24:T26)</f>
        <v>69</v>
      </c>
      <c r="U27" s="17"/>
      <c r="V27" s="18">
        <f>SUM(V24:V26)</f>
        <v>97</v>
      </c>
      <c r="W27" s="17"/>
      <c r="X27" s="18">
        <f>SUM(X24:X26)</f>
        <v>123</v>
      </c>
      <c r="Y27" s="17"/>
      <c r="Z27" s="18">
        <f>SUM(Z24:Z26)</f>
        <v>151</v>
      </c>
      <c r="AA27" s="17"/>
      <c r="AB27" s="18">
        <f>SUM(AB24:AB26)</f>
        <v>179</v>
      </c>
      <c r="AC27" s="11"/>
      <c r="AD27" s="18">
        <f>SUM(AD24:AD26)</f>
        <v>206</v>
      </c>
      <c r="AE27" s="11"/>
      <c r="AF27" s="18">
        <f>SUM(AF24:AF26)</f>
        <v>214</v>
      </c>
      <c r="AG27" s="11"/>
      <c r="AH27" s="1">
        <f>SUM(R27/B27)-1</f>
        <v>5.7692307692307709E-2</v>
      </c>
      <c r="AI27" s="1"/>
      <c r="AJ27" s="1">
        <f>SUM(T27/D27)-1</f>
        <v>7.8125E-2</v>
      </c>
      <c r="AK27" s="1"/>
      <c r="AL27" s="1">
        <f>SUM(V27/F27)-1</f>
        <v>8.98876404494382E-2</v>
      </c>
      <c r="AM27" s="1"/>
      <c r="AN27" s="1">
        <f>SUM(X27/H27)-1</f>
        <v>7.8947368421052655E-2</v>
      </c>
      <c r="AO27" s="1"/>
      <c r="AP27" s="1">
        <f>SUM(Z27/J27)-1</f>
        <v>0.10218978102189791</v>
      </c>
      <c r="AQ27" s="1"/>
      <c r="AR27" s="1">
        <f>SUM(AB27/L27)-1</f>
        <v>0.10493827160493829</v>
      </c>
      <c r="AT27" s="1">
        <f>SUM(AD27/N27)-1</f>
        <v>0.10160427807486627</v>
      </c>
      <c r="AV27" s="1"/>
      <c r="AX27" s="34"/>
    </row>
    <row r="28" spans="1:51" x14ac:dyDescent="0.2">
      <c r="A28" s="5"/>
      <c r="B28" s="4"/>
      <c r="C28" s="4"/>
      <c r="D28" s="9"/>
      <c r="E28" s="4"/>
      <c r="F28" s="9"/>
      <c r="G28" s="4"/>
      <c r="H28" s="9"/>
      <c r="I28" s="4"/>
      <c r="J28" s="9"/>
      <c r="K28" s="4"/>
      <c r="L28" s="9"/>
      <c r="M28" s="4"/>
      <c r="N28" s="9"/>
      <c r="O28" s="4"/>
      <c r="P28" s="9"/>
      <c r="Q28" s="4"/>
      <c r="R28" s="13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V28" s="1"/>
      <c r="AX28" s="34"/>
    </row>
    <row r="29" spans="1:51" x14ac:dyDescent="0.2">
      <c r="A29" s="42" t="s">
        <v>21</v>
      </c>
      <c r="B29" s="4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/>
      <c r="O29" s="4"/>
      <c r="P29" s="9"/>
      <c r="Q29" s="4"/>
      <c r="R29" s="13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T29" s="1"/>
      <c r="AV29" s="1"/>
      <c r="AX29" s="34"/>
    </row>
    <row r="30" spans="1:51" x14ac:dyDescent="0.2">
      <c r="A30" s="41" t="s">
        <v>22</v>
      </c>
      <c r="B30" s="4">
        <v>2</v>
      </c>
      <c r="C30" s="4"/>
      <c r="D30" s="9">
        <v>2</v>
      </c>
      <c r="E30" s="4"/>
      <c r="F30" s="9">
        <v>2</v>
      </c>
      <c r="G30" s="4"/>
      <c r="H30" s="9">
        <v>2</v>
      </c>
      <c r="I30" s="4"/>
      <c r="J30" s="9">
        <v>2</v>
      </c>
      <c r="K30" s="4"/>
      <c r="L30" s="9">
        <v>2</v>
      </c>
      <c r="M30" s="4"/>
      <c r="N30" s="9">
        <v>2</v>
      </c>
      <c r="O30" s="4"/>
      <c r="P30" s="9">
        <v>2</v>
      </c>
      <c r="Q30" s="4"/>
      <c r="R30" s="13">
        <v>2</v>
      </c>
      <c r="S30" s="11"/>
      <c r="T30" s="12">
        <v>2</v>
      </c>
      <c r="U30" s="11"/>
      <c r="V30" s="12">
        <v>2</v>
      </c>
      <c r="W30" s="11"/>
      <c r="X30" s="12">
        <v>2</v>
      </c>
      <c r="Y30" s="11"/>
      <c r="Z30" s="12">
        <v>2</v>
      </c>
      <c r="AA30" s="11"/>
      <c r="AB30" s="12">
        <v>2</v>
      </c>
      <c r="AC30" s="11"/>
      <c r="AD30" s="12">
        <v>2</v>
      </c>
      <c r="AE30" s="11"/>
      <c r="AF30" s="12">
        <v>2</v>
      </c>
      <c r="AG30" s="11"/>
      <c r="AH30" s="1">
        <f>SUM(R30/B30)-1</f>
        <v>0</v>
      </c>
      <c r="AI30" s="1"/>
      <c r="AJ30" s="1">
        <f>SUM(T30/D30)-1</f>
        <v>0</v>
      </c>
      <c r="AK30" s="1"/>
      <c r="AL30" s="1">
        <f>SUM(V30/F30)-1</f>
        <v>0</v>
      </c>
      <c r="AM30" s="1"/>
      <c r="AN30" s="1">
        <f>SUM(X30/H30)-1</f>
        <v>0</v>
      </c>
      <c r="AO30" s="1"/>
      <c r="AP30" s="1">
        <f>SUM(Z30/J30)-1</f>
        <v>0</v>
      </c>
      <c r="AQ30" s="1"/>
      <c r="AR30" s="1">
        <f>SUM(AB30/L30)-1</f>
        <v>0</v>
      </c>
      <c r="AT30" s="1">
        <f>SUM(AD30/N30)-1</f>
        <v>0</v>
      </c>
      <c r="AV30" s="1"/>
      <c r="AX30" s="34"/>
    </row>
    <row r="31" spans="1:51" x14ac:dyDescent="0.2">
      <c r="A31" s="41" t="s">
        <v>23</v>
      </c>
      <c r="B31" s="4">
        <v>3</v>
      </c>
      <c r="C31" s="4"/>
      <c r="D31" s="9">
        <v>3</v>
      </c>
      <c r="E31" s="4"/>
      <c r="F31" s="9">
        <v>3</v>
      </c>
      <c r="G31" s="4"/>
      <c r="H31" s="9">
        <v>3</v>
      </c>
      <c r="I31" s="4"/>
      <c r="J31" s="9">
        <v>3</v>
      </c>
      <c r="K31" s="4"/>
      <c r="L31" s="9">
        <v>3</v>
      </c>
      <c r="M31" s="4"/>
      <c r="N31" s="9">
        <v>3</v>
      </c>
      <c r="O31" s="4"/>
      <c r="P31" s="9">
        <v>3</v>
      </c>
      <c r="Q31" s="4"/>
      <c r="R31" s="13">
        <v>3</v>
      </c>
      <c r="S31" s="11"/>
      <c r="T31" s="12">
        <v>3</v>
      </c>
      <c r="U31" s="11"/>
      <c r="V31" s="12">
        <v>3</v>
      </c>
      <c r="W31" s="11"/>
      <c r="X31" s="12">
        <v>3</v>
      </c>
      <c r="Y31" s="11"/>
      <c r="Z31" s="12">
        <v>3</v>
      </c>
      <c r="AA31" s="11"/>
      <c r="AB31" s="12">
        <v>3</v>
      </c>
      <c r="AC31" s="11"/>
      <c r="AD31" s="12">
        <v>3</v>
      </c>
      <c r="AE31" s="11"/>
      <c r="AF31" s="12">
        <v>3</v>
      </c>
      <c r="AG31" s="11"/>
      <c r="AH31" s="1">
        <f>SUM(R31/B31)-1</f>
        <v>0</v>
      </c>
      <c r="AI31" s="1"/>
      <c r="AJ31" s="1">
        <f>SUM(T31/D31)-1</f>
        <v>0</v>
      </c>
      <c r="AK31" s="1"/>
      <c r="AL31" s="1">
        <f>SUM(V31/F31)-1</f>
        <v>0</v>
      </c>
      <c r="AM31" s="1"/>
      <c r="AN31" s="1">
        <f>SUM(X31/H31)-1</f>
        <v>0</v>
      </c>
      <c r="AO31" s="1"/>
      <c r="AP31" s="1">
        <f>SUM(Z31/J31)-1</f>
        <v>0</v>
      </c>
      <c r="AQ31" s="1"/>
      <c r="AR31" s="1">
        <f>SUM(AB31/L31)-1</f>
        <v>0</v>
      </c>
      <c r="AT31" s="1">
        <f>SUM(AD31/N31)-1</f>
        <v>0</v>
      </c>
      <c r="AV31" s="1"/>
      <c r="AX31" s="34"/>
    </row>
    <row r="32" spans="1:51" x14ac:dyDescent="0.2">
      <c r="AT32" s="20"/>
      <c r="AV32" s="20"/>
    </row>
    <row r="33" spans="2:48" x14ac:dyDescent="0.2">
      <c r="AT33" s="20"/>
      <c r="AV33" s="20"/>
    </row>
    <row r="34" spans="2:48" x14ac:dyDescent="0.2">
      <c r="AT34" s="20"/>
      <c r="AV34" s="20"/>
    </row>
    <row r="35" spans="2:48" x14ac:dyDescent="0.2">
      <c r="B35" s="36">
        <f>+B13+B15+B21+B27+B30+B31</f>
        <v>225</v>
      </c>
      <c r="D35" s="36">
        <f>+D13+D15+D21+D27+D30+D31</f>
        <v>282</v>
      </c>
      <c r="F35" s="36">
        <f>+F13+F15+F21+F27+F30+F31</f>
        <v>369</v>
      </c>
      <c r="H35" s="36">
        <f>+H13+H15+H21+H27+H30+H31</f>
        <v>449</v>
      </c>
      <c r="J35" s="36">
        <f>+J13+J15+J21+J27+J30+J31</f>
        <v>534</v>
      </c>
      <c r="L35" s="36">
        <f>+L13+L15+L21+L27+L30+L31</f>
        <v>619</v>
      </c>
      <c r="N35" s="36">
        <f>+N13+N15+N21+N27+N30+N31</f>
        <v>675</v>
      </c>
      <c r="P35" s="36">
        <f>+P13+P15+P21+P27+P30+P31</f>
        <v>708</v>
      </c>
      <c r="R35" s="36">
        <f>+R13+R15+R21+R27+R30+R31</f>
        <v>260</v>
      </c>
      <c r="T35" s="36">
        <f>+T13+T15+T21+T27+T30+T31</f>
        <v>334</v>
      </c>
      <c r="V35" s="36">
        <f>+V13+V15+V21+V27+V30+V31</f>
        <v>442</v>
      </c>
      <c r="X35" s="36">
        <f>+X13+X15+X21+X27+X30+X31</f>
        <v>537</v>
      </c>
      <c r="Z35" s="36">
        <f>+Z13+Z15+Z21+Z27+Z30+Z31</f>
        <v>644</v>
      </c>
      <c r="AB35" s="36">
        <f>+AB13+AB15+AB21+AB27+AB30+AB31</f>
        <v>747</v>
      </c>
      <c r="AD35" s="36">
        <f>+AD13+AD15+AD21+AD27+AD30+AD31</f>
        <v>816</v>
      </c>
      <c r="AF35" s="36">
        <f>+AF13+AF15+AF21+AF27+AF30+AF31</f>
        <v>853</v>
      </c>
      <c r="AT35" s="20"/>
      <c r="AV35" s="20"/>
    </row>
    <row r="36" spans="2:48" x14ac:dyDescent="0.2">
      <c r="AT36" s="20"/>
      <c r="AV36" s="20"/>
    </row>
    <row r="37" spans="2:48" x14ac:dyDescent="0.2">
      <c r="AT37" s="20"/>
      <c r="AV37" s="20"/>
    </row>
  </sheetData>
  <mergeCells count="23">
    <mergeCell ref="AN7:AO7"/>
    <mergeCell ref="AP7:AQ7"/>
    <mergeCell ref="L7:M7"/>
    <mergeCell ref="R7:S7"/>
    <mergeCell ref="T7:U7"/>
    <mergeCell ref="V7:W7"/>
    <mergeCell ref="Z7:AA7"/>
    <mergeCell ref="X7:Y7"/>
    <mergeCell ref="AH7:AI7"/>
    <mergeCell ref="AJ7:AK7"/>
    <mergeCell ref="AL7:AM7"/>
    <mergeCell ref="N7:O7"/>
    <mergeCell ref="P7:Q7"/>
    <mergeCell ref="B7:C7"/>
    <mergeCell ref="D7:E7"/>
    <mergeCell ref="F7:G7"/>
    <mergeCell ref="A1:AB1"/>
    <mergeCell ref="A2:AB2"/>
    <mergeCell ref="A3:AB3"/>
    <mergeCell ref="B6:M6"/>
    <mergeCell ref="R6:AB6"/>
    <mergeCell ref="H7:I7"/>
    <mergeCell ref="J7:K7"/>
  </mergeCells>
  <printOptions horizontalCentered="1" verticalCentered="1"/>
  <pageMargins left="0.5" right="0.5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Z3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X1" sqref="AX1:BA1048576"/>
    </sheetView>
  </sheetViews>
  <sheetFormatPr baseColWidth="10" defaultColWidth="8.7109375" defaultRowHeight="16" x14ac:dyDescent="0.2"/>
  <cols>
    <col min="1" max="1" width="21.7109375" customWidth="1"/>
    <col min="2" max="2" width="6.7109375" hidden="1" customWidth="1"/>
    <col min="3" max="3" width="3.5703125" hidden="1" customWidth="1"/>
    <col min="4" max="4" width="6.7109375" hidden="1" customWidth="1"/>
    <col min="5" max="5" width="3.28515625" hidden="1" customWidth="1"/>
    <col min="6" max="6" width="6.7109375" hidden="1" customWidth="1"/>
    <col min="7" max="7" width="3.42578125" hidden="1" customWidth="1"/>
    <col min="8" max="8" width="6.7109375" hidden="1" customWidth="1"/>
    <col min="9" max="9" width="3.28515625" hidden="1" customWidth="1"/>
    <col min="10" max="10" width="6.7109375" hidden="1" customWidth="1"/>
    <col min="11" max="11" width="3.140625" hidden="1" customWidth="1"/>
    <col min="12" max="12" width="6.7109375" hidden="1" customWidth="1"/>
    <col min="13" max="13" width="3.140625" hidden="1" customWidth="1"/>
    <col min="14" max="14" width="6.7109375" hidden="1" customWidth="1"/>
    <col min="15" max="15" width="3.140625" hidden="1" customWidth="1"/>
    <col min="16" max="16" width="6.7109375" hidden="1" customWidth="1"/>
    <col min="17" max="17" width="3.140625" hidden="1" customWidth="1"/>
    <col min="18" max="18" width="6.7109375" bestFit="1" customWidth="1"/>
    <col min="19" max="19" width="2.28515625" customWidth="1"/>
    <col min="20" max="20" width="6.7109375" bestFit="1" customWidth="1"/>
    <col min="21" max="21" width="3.28515625" customWidth="1"/>
    <col min="22" max="22" width="6.7109375" bestFit="1" customWidth="1"/>
    <col min="23" max="23" width="2.7109375" customWidth="1"/>
    <col min="24" max="24" width="6.7109375" bestFit="1" customWidth="1"/>
    <col min="25" max="25" width="3.28515625" customWidth="1"/>
    <col min="26" max="26" width="6.7109375" bestFit="1" customWidth="1"/>
    <col min="27" max="27" width="3.28515625" customWidth="1"/>
    <col min="28" max="28" width="6.7109375" bestFit="1" customWidth="1"/>
    <col min="29" max="29" width="2" customWidth="1"/>
    <col min="30" max="30" width="7.7109375" customWidth="1"/>
    <col min="31" max="31" width="3" customWidth="1"/>
    <col min="32" max="32" width="6.140625" customWidth="1"/>
    <col min="33" max="33" width="1.7109375" customWidth="1"/>
    <col min="34" max="34" width="8.7109375" style="20" hidden="1" customWidth="1"/>
    <col min="35" max="35" width="3.42578125" style="20" hidden="1" customWidth="1"/>
    <col min="36" max="36" width="8.7109375" style="20" hidden="1" customWidth="1"/>
    <col min="37" max="37" width="2.7109375" style="20" hidden="1" customWidth="1"/>
    <col min="38" max="38" width="8.7109375" style="20" hidden="1" customWidth="1"/>
    <col min="39" max="39" width="2.7109375" style="20" hidden="1" customWidth="1"/>
    <col min="40" max="40" width="8.7109375" style="20" hidden="1" customWidth="1"/>
    <col min="41" max="41" width="2.7109375" style="20" hidden="1" customWidth="1"/>
    <col min="42" max="42" width="8.7109375" style="20" hidden="1" customWidth="1"/>
    <col min="43" max="43" width="2.28515625" style="20" hidden="1" customWidth="1"/>
    <col min="44" max="44" width="8.7109375" style="20" hidden="1" customWidth="1"/>
    <col min="45" max="45" width="3" style="20" hidden="1" customWidth="1"/>
    <col min="46" max="46" width="8.7109375" hidden="1" customWidth="1"/>
    <col min="47" max="47" width="2.5703125" hidden="1" customWidth="1"/>
    <col min="48" max="49" width="8.7109375" hidden="1" customWidth="1"/>
    <col min="50" max="53" width="0" hidden="1" customWidth="1"/>
  </cols>
  <sheetData>
    <row r="1" spans="1:52" ht="1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52" ht="15" customHeight="1" x14ac:dyDescent="0.2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24"/>
      <c r="AD2" s="24"/>
      <c r="AE2" s="24"/>
      <c r="AF2" s="24"/>
      <c r="AG2" s="2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52" ht="15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2"/>
      <c r="AD3" s="2"/>
      <c r="AE3" s="2"/>
      <c r="AF3" s="2"/>
      <c r="AG3" s="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52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4"/>
      <c r="Z4" s="4"/>
      <c r="AA4" s="4"/>
      <c r="AB4" s="4"/>
      <c r="AC4" s="4"/>
      <c r="AD4" s="4"/>
      <c r="AE4" s="4"/>
      <c r="AF4" s="4"/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52" x14ac:dyDescent="0.2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52" ht="15" customHeight="1" x14ac:dyDescent="0.2">
      <c r="A6" s="5"/>
      <c r="B6" s="50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23"/>
      <c r="O6" s="23"/>
      <c r="P6" s="23"/>
      <c r="Q6" s="23"/>
      <c r="R6" s="46" t="s">
        <v>31</v>
      </c>
      <c r="S6" s="47"/>
      <c r="T6" s="47"/>
      <c r="U6" s="47"/>
      <c r="V6" s="47"/>
      <c r="W6" s="47"/>
      <c r="X6" s="47"/>
      <c r="Y6" s="47"/>
      <c r="Z6" s="47"/>
      <c r="AA6" s="47"/>
      <c r="AB6" s="47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52" ht="17" x14ac:dyDescent="0.2">
      <c r="A7" s="5"/>
      <c r="B7" s="45" t="s">
        <v>1</v>
      </c>
      <c r="C7" s="44"/>
      <c r="D7" s="43" t="s">
        <v>2</v>
      </c>
      <c r="E7" s="44"/>
      <c r="F7" s="43" t="s">
        <v>3</v>
      </c>
      <c r="G7" s="44"/>
      <c r="H7" s="43" t="s">
        <v>4</v>
      </c>
      <c r="I7" s="44"/>
      <c r="J7" s="43" t="s">
        <v>5</v>
      </c>
      <c r="K7" s="44"/>
      <c r="L7" s="43" t="s">
        <v>6</v>
      </c>
      <c r="M7" s="44"/>
      <c r="N7" s="43" t="s">
        <v>25</v>
      </c>
      <c r="O7" s="44"/>
      <c r="P7" s="45" t="s">
        <v>26</v>
      </c>
      <c r="Q7" s="55"/>
      <c r="R7" s="51" t="s">
        <v>1</v>
      </c>
      <c r="S7" s="52"/>
      <c r="T7" s="53" t="s">
        <v>2</v>
      </c>
      <c r="U7" s="52"/>
      <c r="V7" s="53" t="s">
        <v>3</v>
      </c>
      <c r="W7" s="52"/>
      <c r="X7" s="53" t="s">
        <v>4</v>
      </c>
      <c r="Y7" s="52"/>
      <c r="Z7" s="53" t="s">
        <v>5</v>
      </c>
      <c r="AA7" s="52"/>
      <c r="AB7" s="22" t="s">
        <v>6</v>
      </c>
      <c r="AC7" s="25"/>
      <c r="AD7" s="22" t="s">
        <v>25</v>
      </c>
      <c r="AE7" s="25"/>
      <c r="AF7" s="22" t="s">
        <v>26</v>
      </c>
      <c r="AG7" s="25"/>
      <c r="AH7" s="54" t="s">
        <v>1</v>
      </c>
      <c r="AI7" s="52"/>
      <c r="AJ7" s="43" t="s">
        <v>2</v>
      </c>
      <c r="AK7" s="44"/>
      <c r="AL7" s="43" t="s">
        <v>3</v>
      </c>
      <c r="AM7" s="44"/>
      <c r="AN7" s="43" t="s">
        <v>4</v>
      </c>
      <c r="AO7" s="44"/>
      <c r="AP7" s="43" t="s">
        <v>5</v>
      </c>
      <c r="AQ7" s="44"/>
      <c r="AR7" s="6" t="s">
        <v>6</v>
      </c>
      <c r="AS7" s="6"/>
      <c r="AT7" s="6" t="s">
        <v>25</v>
      </c>
      <c r="AV7" s="6" t="s">
        <v>26</v>
      </c>
    </row>
    <row r="8" spans="1:52" x14ac:dyDescent="0.2">
      <c r="A8" s="5"/>
      <c r="B8" s="4"/>
      <c r="C8" s="4"/>
      <c r="D8" s="9"/>
      <c r="E8" s="4"/>
      <c r="F8" s="9"/>
      <c r="G8" s="4"/>
      <c r="H8" s="9"/>
      <c r="I8" s="4"/>
      <c r="J8" s="9"/>
      <c r="K8" s="4"/>
      <c r="L8" s="9"/>
      <c r="M8" s="4"/>
      <c r="N8" s="9"/>
      <c r="O8" s="8"/>
      <c r="P8" s="4"/>
      <c r="Q8" s="4"/>
      <c r="R8" s="7"/>
      <c r="S8" s="4"/>
      <c r="T8" s="9"/>
      <c r="U8" s="4"/>
      <c r="V8" s="9"/>
      <c r="W8" s="4"/>
      <c r="X8" s="9"/>
      <c r="Y8" s="4"/>
      <c r="Z8" s="9"/>
      <c r="AA8" s="4"/>
      <c r="AB8" s="9"/>
      <c r="AC8" s="4"/>
      <c r="AD8" s="9"/>
      <c r="AE8" s="4"/>
      <c r="AF8" s="9"/>
      <c r="AG8" s="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V8" s="1"/>
    </row>
    <row r="9" spans="1:52" x14ac:dyDescent="0.2">
      <c r="A9" s="41" t="s">
        <v>7</v>
      </c>
      <c r="B9" s="39">
        <v>22</v>
      </c>
      <c r="C9" s="4"/>
      <c r="D9" s="9">
        <v>30</v>
      </c>
      <c r="E9" s="4"/>
      <c r="F9" s="9">
        <v>41</v>
      </c>
      <c r="G9" s="4"/>
      <c r="H9" s="9">
        <v>50</v>
      </c>
      <c r="I9" s="4"/>
      <c r="J9" s="9">
        <v>59</v>
      </c>
      <c r="K9" s="4"/>
      <c r="L9" s="9">
        <v>68</v>
      </c>
      <c r="M9" s="4"/>
      <c r="N9" s="9">
        <v>72</v>
      </c>
      <c r="O9" s="4"/>
      <c r="P9" s="9">
        <v>76</v>
      </c>
      <c r="Q9" s="4"/>
      <c r="R9" s="10">
        <v>15</v>
      </c>
      <c r="S9" s="11"/>
      <c r="T9" s="12">
        <v>19</v>
      </c>
      <c r="U9" s="11"/>
      <c r="V9" s="12">
        <v>27</v>
      </c>
      <c r="W9" s="11"/>
      <c r="X9" s="12">
        <v>33</v>
      </c>
      <c r="Y9" s="11"/>
      <c r="Z9" s="12">
        <v>40</v>
      </c>
      <c r="AA9" s="11"/>
      <c r="AB9" s="12">
        <v>49</v>
      </c>
      <c r="AC9" s="11"/>
      <c r="AD9" s="12">
        <v>49</v>
      </c>
      <c r="AE9" s="11"/>
      <c r="AF9" s="12">
        <v>52</v>
      </c>
      <c r="AG9" s="11"/>
      <c r="AH9" s="1">
        <f>SUM(R9/B9)-1</f>
        <v>-0.31818181818181823</v>
      </c>
      <c r="AI9" s="1"/>
      <c r="AJ9" s="1">
        <f>SUM(T9/D9)-1</f>
        <v>-0.3666666666666667</v>
      </c>
      <c r="AK9" s="1"/>
      <c r="AL9" s="1">
        <f>SUM(V9/F9)-1</f>
        <v>-0.34146341463414631</v>
      </c>
      <c r="AM9" s="1"/>
      <c r="AN9" s="1">
        <f>SUM(X9/H9)-1</f>
        <v>-0.33999999999999997</v>
      </c>
      <c r="AO9" s="1"/>
      <c r="AP9" s="1">
        <f>SUM(Z9/J9)-1</f>
        <v>-0.32203389830508478</v>
      </c>
      <c r="AQ9" s="1"/>
      <c r="AR9" s="1">
        <f>SUM(AB9/L9)-1</f>
        <v>-0.27941176470588236</v>
      </c>
      <c r="AS9" s="1"/>
      <c r="AT9" s="1">
        <f>SUM(AD9/N9)-1</f>
        <v>-0.31944444444444442</v>
      </c>
      <c r="AV9" s="1" t="s">
        <v>27</v>
      </c>
      <c r="AX9" s="34"/>
    </row>
    <row r="10" spans="1:52" x14ac:dyDescent="0.2">
      <c r="A10" s="41" t="s">
        <v>8</v>
      </c>
      <c r="B10" s="4">
        <v>8</v>
      </c>
      <c r="C10" s="4"/>
      <c r="D10" s="9">
        <v>11</v>
      </c>
      <c r="E10" s="4"/>
      <c r="F10" s="9">
        <v>13</v>
      </c>
      <c r="G10" s="4"/>
      <c r="H10" s="9">
        <v>15</v>
      </c>
      <c r="I10" s="4"/>
      <c r="J10" s="9">
        <v>17</v>
      </c>
      <c r="K10" s="4"/>
      <c r="L10" s="9">
        <v>19</v>
      </c>
      <c r="M10" s="4"/>
      <c r="N10" s="9">
        <v>22</v>
      </c>
      <c r="O10" s="4"/>
      <c r="P10" s="9">
        <v>23</v>
      </c>
      <c r="Q10" s="4"/>
      <c r="R10" s="13">
        <v>5</v>
      </c>
      <c r="S10" s="11"/>
      <c r="T10" s="12">
        <v>7</v>
      </c>
      <c r="U10" s="11"/>
      <c r="V10" s="12">
        <v>8</v>
      </c>
      <c r="W10" s="11"/>
      <c r="X10" s="12">
        <v>10</v>
      </c>
      <c r="Y10" s="11"/>
      <c r="Z10" s="12">
        <v>11</v>
      </c>
      <c r="AA10" s="11"/>
      <c r="AB10" s="12">
        <v>13</v>
      </c>
      <c r="AC10" s="11"/>
      <c r="AD10" s="12">
        <v>14</v>
      </c>
      <c r="AE10" s="11"/>
      <c r="AF10" s="12">
        <v>15</v>
      </c>
      <c r="AG10" s="11"/>
      <c r="AH10" s="1">
        <f>SUM(R10/B10)-1</f>
        <v>-0.375</v>
      </c>
      <c r="AI10" s="1"/>
      <c r="AJ10" s="1">
        <f>SUM(T10/D10)-1</f>
        <v>-0.36363636363636365</v>
      </c>
      <c r="AK10" s="1"/>
      <c r="AL10" s="1">
        <f>SUM(V10/F10)-1</f>
        <v>-0.38461538461538458</v>
      </c>
      <c r="AM10" s="1"/>
      <c r="AN10" s="1">
        <f>SUM(X10/H10)-1</f>
        <v>-0.33333333333333337</v>
      </c>
      <c r="AO10" s="1"/>
      <c r="AP10" s="1">
        <f>SUM(Z10/J10)-1</f>
        <v>-0.3529411764705882</v>
      </c>
      <c r="AQ10" s="1"/>
      <c r="AR10" s="1">
        <f>SUM(AB10/L10)-1</f>
        <v>-0.31578947368421051</v>
      </c>
      <c r="AS10" s="1"/>
      <c r="AT10" s="1">
        <f>SUM(AD10/N10)-1</f>
        <v>-0.36363636363636365</v>
      </c>
      <c r="AV10" s="1" t="s">
        <v>27</v>
      </c>
      <c r="AX10" s="34"/>
    </row>
    <row r="11" spans="1:52" x14ac:dyDescent="0.2">
      <c r="A11" s="41" t="s">
        <v>9</v>
      </c>
      <c r="B11" s="4">
        <v>5</v>
      </c>
      <c r="C11" s="4"/>
      <c r="D11" s="9">
        <v>6</v>
      </c>
      <c r="E11" s="4"/>
      <c r="F11" s="9">
        <v>6</v>
      </c>
      <c r="G11" s="4"/>
      <c r="H11" s="9">
        <v>7</v>
      </c>
      <c r="I11" s="4"/>
      <c r="J11" s="9">
        <v>8</v>
      </c>
      <c r="K11" s="4"/>
      <c r="L11" s="9">
        <v>8</v>
      </c>
      <c r="M11" s="4"/>
      <c r="N11" s="9">
        <v>8</v>
      </c>
      <c r="O11" s="4"/>
      <c r="P11" s="9">
        <v>9</v>
      </c>
      <c r="Q11" s="4"/>
      <c r="R11" s="13">
        <v>3</v>
      </c>
      <c r="S11" s="11"/>
      <c r="T11" s="12">
        <v>4</v>
      </c>
      <c r="U11" s="11"/>
      <c r="V11" s="12">
        <v>4</v>
      </c>
      <c r="W11" s="11"/>
      <c r="X11" s="12">
        <v>5</v>
      </c>
      <c r="Y11" s="11"/>
      <c r="Z11" s="12">
        <v>5</v>
      </c>
      <c r="AA11" s="11"/>
      <c r="AB11" s="12">
        <v>5</v>
      </c>
      <c r="AC11" s="11"/>
      <c r="AD11" s="12">
        <v>5</v>
      </c>
      <c r="AE11" s="11"/>
      <c r="AF11" s="12">
        <v>6</v>
      </c>
      <c r="AG11" s="11"/>
      <c r="AH11" s="1">
        <f>SUM(R11/B11)-1</f>
        <v>-0.4</v>
      </c>
      <c r="AI11" s="1"/>
      <c r="AJ11" s="1">
        <f>SUM(T11/D11)-1</f>
        <v>-0.33333333333333337</v>
      </c>
      <c r="AK11" s="1"/>
      <c r="AL11" s="1">
        <f>SUM(V11/F11)-1</f>
        <v>-0.33333333333333337</v>
      </c>
      <c r="AM11" s="1"/>
      <c r="AN11" s="1">
        <f>SUM(X11/H11)-1</f>
        <v>-0.2857142857142857</v>
      </c>
      <c r="AO11" s="1"/>
      <c r="AP11" s="1">
        <f>SUM(Z11/J11)-1</f>
        <v>-0.375</v>
      </c>
      <c r="AQ11" s="1"/>
      <c r="AR11" s="1">
        <f>SUM(AB11/L11)-1</f>
        <v>-0.375</v>
      </c>
      <c r="AS11" s="1"/>
      <c r="AT11" s="1">
        <f>SUM(AD11/N11)-1</f>
        <v>-0.375</v>
      </c>
      <c r="AV11" s="1" t="s">
        <v>27</v>
      </c>
      <c r="AX11" s="34"/>
    </row>
    <row r="12" spans="1:52" x14ac:dyDescent="0.2">
      <c r="A12" s="41" t="s">
        <v>10</v>
      </c>
      <c r="B12" s="4">
        <v>12</v>
      </c>
      <c r="C12" s="4"/>
      <c r="D12" s="9">
        <v>12</v>
      </c>
      <c r="E12" s="4"/>
      <c r="F12" s="9">
        <v>12</v>
      </c>
      <c r="G12" s="4"/>
      <c r="H12" s="9">
        <v>12</v>
      </c>
      <c r="I12" s="4"/>
      <c r="J12" s="9">
        <v>12</v>
      </c>
      <c r="K12" s="4"/>
      <c r="L12" s="9">
        <v>12</v>
      </c>
      <c r="M12" s="35"/>
      <c r="N12" s="9">
        <v>12</v>
      </c>
      <c r="O12" s="35"/>
      <c r="P12" s="9">
        <v>12</v>
      </c>
      <c r="Q12" s="4"/>
      <c r="R12" s="13">
        <v>14</v>
      </c>
      <c r="S12" s="11"/>
      <c r="T12" s="12">
        <v>14</v>
      </c>
      <c r="U12" s="11"/>
      <c r="V12" s="12">
        <v>14</v>
      </c>
      <c r="W12" s="11"/>
      <c r="X12" s="12">
        <v>14</v>
      </c>
      <c r="Y12" s="11"/>
      <c r="Z12" s="12">
        <v>14</v>
      </c>
      <c r="AA12" s="11"/>
      <c r="AB12" s="12">
        <v>14</v>
      </c>
      <c r="AC12" s="33"/>
      <c r="AD12" s="12">
        <v>14</v>
      </c>
      <c r="AE12" s="33"/>
      <c r="AF12" s="12">
        <v>14</v>
      </c>
      <c r="AG12" s="11"/>
      <c r="AH12" s="1">
        <f>SUM(R12/B12)-1</f>
        <v>0.16666666666666674</v>
      </c>
      <c r="AI12" s="1"/>
      <c r="AJ12" s="1">
        <f>SUM(T12/D12)-1</f>
        <v>0.16666666666666674</v>
      </c>
      <c r="AK12" s="1"/>
      <c r="AL12" s="1">
        <f>SUM(V12/F12)-1</f>
        <v>0.16666666666666674</v>
      </c>
      <c r="AM12" s="1"/>
      <c r="AN12" s="1">
        <f>SUM(X12/H12)-1</f>
        <v>0.16666666666666674</v>
      </c>
      <c r="AO12" s="1"/>
      <c r="AP12" s="1">
        <f>SUM(Z12/J12)-1</f>
        <v>0.16666666666666674</v>
      </c>
      <c r="AQ12" s="1"/>
      <c r="AR12" s="1">
        <f>SUM(AB12/L12)-1</f>
        <v>0.16666666666666674</v>
      </c>
      <c r="AS12" s="1"/>
      <c r="AT12" s="1">
        <f>SUM(AD12/N12)-1</f>
        <v>0.16666666666666674</v>
      </c>
      <c r="AV12" s="1" t="s">
        <v>27</v>
      </c>
      <c r="AX12" s="34"/>
    </row>
    <row r="13" spans="1:52" x14ac:dyDescent="0.2">
      <c r="A13" s="2" t="s">
        <v>11</v>
      </c>
      <c r="B13" s="40">
        <f>SUM(B9:B12)</f>
        <v>47</v>
      </c>
      <c r="C13" s="14"/>
      <c r="D13" s="15">
        <f>SUM(D9:D12)</f>
        <v>59</v>
      </c>
      <c r="E13" s="14"/>
      <c r="F13" s="15">
        <f>SUM(F9:F12)</f>
        <v>72</v>
      </c>
      <c r="G13" s="14"/>
      <c r="H13" s="15">
        <f>SUM(H9:H12)</f>
        <v>84</v>
      </c>
      <c r="I13" s="14"/>
      <c r="J13" s="15">
        <f>SUM(J9:J12)</f>
        <v>96</v>
      </c>
      <c r="K13" s="14"/>
      <c r="L13" s="15">
        <f>SUM(L9:L12)</f>
        <v>107</v>
      </c>
      <c r="M13" s="4"/>
      <c r="N13" s="15">
        <f>SUM(N9:N12)</f>
        <v>114</v>
      </c>
      <c r="O13" s="4"/>
      <c r="P13" s="15">
        <f>SUM(P9:P12)</f>
        <v>120</v>
      </c>
      <c r="Q13" s="14"/>
      <c r="R13" s="16">
        <f>SUM(R9:R12)</f>
        <v>37</v>
      </c>
      <c r="S13" s="17"/>
      <c r="T13" s="18">
        <f>SUM(T9:T12)</f>
        <v>44</v>
      </c>
      <c r="U13" s="17"/>
      <c r="V13" s="18">
        <f>SUM(V9:V12)</f>
        <v>53</v>
      </c>
      <c r="W13" s="17"/>
      <c r="X13" s="18">
        <f>SUM(X9:X12)</f>
        <v>62</v>
      </c>
      <c r="Y13" s="17"/>
      <c r="Z13" s="18">
        <f>SUM(Z9:Z12)</f>
        <v>70</v>
      </c>
      <c r="AA13" s="17"/>
      <c r="AB13" s="18">
        <f>SUM(AB9:AB12)</f>
        <v>81</v>
      </c>
      <c r="AC13" s="11"/>
      <c r="AD13" s="18">
        <f>SUM(AD9:AD12)</f>
        <v>82</v>
      </c>
      <c r="AE13" s="11"/>
      <c r="AF13" s="18">
        <f>SUM(AF9:AF12)</f>
        <v>87</v>
      </c>
      <c r="AG13" s="11"/>
      <c r="AH13" s="1">
        <f>SUM(R13/B13)-1</f>
        <v>-0.21276595744680848</v>
      </c>
      <c r="AI13" s="1"/>
      <c r="AJ13" s="1">
        <f>SUM(T13/D13)-1</f>
        <v>-0.25423728813559321</v>
      </c>
      <c r="AK13" s="1"/>
      <c r="AL13" s="1">
        <f>SUM(V13/F13)-1</f>
        <v>-0.26388888888888884</v>
      </c>
      <c r="AM13" s="1"/>
      <c r="AN13" s="1">
        <f>SUM(X13/H13)-1</f>
        <v>-0.26190476190476186</v>
      </c>
      <c r="AO13" s="1"/>
      <c r="AP13" s="1">
        <f>SUM(Z13/J13)-1</f>
        <v>-0.27083333333333337</v>
      </c>
      <c r="AQ13" s="1"/>
      <c r="AR13" s="1">
        <f>SUM(AB13/L13)-1</f>
        <v>-0.2429906542056075</v>
      </c>
      <c r="AS13" s="1"/>
      <c r="AT13" s="1">
        <f>SUM(AD13/N13)-1</f>
        <v>-0.2807017543859649</v>
      </c>
      <c r="AV13" s="1" t="s">
        <v>27</v>
      </c>
      <c r="AW13" s="32">
        <f>SUM(AH13:AT13)/7</f>
        <v>-0.25533180547156548</v>
      </c>
      <c r="AX13" s="37">
        <f>+B13+D13+F13+H13+J13+L13+N13+P13</f>
        <v>699</v>
      </c>
      <c r="AY13" s="37">
        <f>+R13+T13+V13+X13+Z13+AB13+AD13+AF13</f>
        <v>516</v>
      </c>
      <c r="AZ13" s="38">
        <f>1-(AY13/AX13)</f>
        <v>0.2618025751072961</v>
      </c>
    </row>
    <row r="14" spans="1:52" x14ac:dyDescent="0.2">
      <c r="A14" s="5"/>
      <c r="B14" s="4"/>
      <c r="C14" s="4"/>
      <c r="D14" s="9"/>
      <c r="E14" s="4"/>
      <c r="F14" s="9"/>
      <c r="G14" s="4"/>
      <c r="H14" s="9"/>
      <c r="I14" s="4"/>
      <c r="J14" s="9"/>
      <c r="K14" s="4"/>
      <c r="L14" s="9"/>
      <c r="M14" s="4"/>
      <c r="N14" s="9"/>
      <c r="O14" s="4"/>
      <c r="P14" s="9"/>
      <c r="Q14" s="4"/>
      <c r="R14" s="13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V14" s="1"/>
    </row>
    <row r="15" spans="1:52" x14ac:dyDescent="0.2">
      <c r="A15" s="41" t="s">
        <v>28</v>
      </c>
      <c r="B15" s="4">
        <v>36</v>
      </c>
      <c r="C15" s="4"/>
      <c r="D15" s="9">
        <v>48</v>
      </c>
      <c r="E15" s="4"/>
      <c r="F15" s="9">
        <v>66</v>
      </c>
      <c r="G15" s="4"/>
      <c r="H15" s="9">
        <v>81</v>
      </c>
      <c r="I15" s="4"/>
      <c r="J15" s="9">
        <v>99</v>
      </c>
      <c r="K15" s="4"/>
      <c r="L15" s="9">
        <v>115</v>
      </c>
      <c r="M15" s="4"/>
      <c r="N15" s="9">
        <v>121</v>
      </c>
      <c r="O15" s="4"/>
      <c r="P15" s="9">
        <v>130</v>
      </c>
      <c r="Q15" s="4"/>
      <c r="R15" s="13">
        <v>50</v>
      </c>
      <c r="S15" s="11"/>
      <c r="T15" s="12">
        <v>67</v>
      </c>
      <c r="U15" s="11"/>
      <c r="V15" s="12">
        <v>92</v>
      </c>
      <c r="W15" s="11"/>
      <c r="X15" s="12">
        <v>112</v>
      </c>
      <c r="Y15" s="11"/>
      <c r="Z15" s="12">
        <v>137</v>
      </c>
      <c r="AA15" s="11"/>
      <c r="AB15" s="12">
        <v>160</v>
      </c>
      <c r="AC15" s="11"/>
      <c r="AD15" s="12">
        <v>169</v>
      </c>
      <c r="AE15" s="11"/>
      <c r="AF15" s="12">
        <v>177</v>
      </c>
      <c r="AG15" s="1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V15" s="1"/>
      <c r="AX15" s="34"/>
    </row>
    <row r="16" spans="1:52" x14ac:dyDescent="0.2">
      <c r="A16" s="5"/>
      <c r="B16" s="4"/>
      <c r="C16" s="4"/>
      <c r="D16" s="9"/>
      <c r="E16" s="4"/>
      <c r="F16" s="9"/>
      <c r="G16" s="4"/>
      <c r="H16" s="9"/>
      <c r="I16" s="4"/>
      <c r="J16" s="9"/>
      <c r="K16" s="4"/>
      <c r="L16" s="9"/>
      <c r="M16" s="4"/>
      <c r="N16" s="9"/>
      <c r="O16" s="4"/>
      <c r="P16" s="9"/>
      <c r="Q16" s="4"/>
      <c r="R16" s="13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V16" s="1"/>
    </row>
    <row r="17" spans="1:52" x14ac:dyDescent="0.2">
      <c r="A17" s="41" t="s">
        <v>12</v>
      </c>
      <c r="B17" s="4">
        <v>55</v>
      </c>
      <c r="C17" s="4"/>
      <c r="D17" s="9">
        <v>74</v>
      </c>
      <c r="E17" s="4"/>
      <c r="F17" s="9">
        <v>101</v>
      </c>
      <c r="G17" s="4"/>
      <c r="H17" s="9">
        <v>124</v>
      </c>
      <c r="I17" s="4"/>
      <c r="J17" s="9">
        <v>152</v>
      </c>
      <c r="K17" s="4"/>
      <c r="L17" s="9">
        <v>177</v>
      </c>
      <c r="M17" s="4"/>
      <c r="N17" s="9">
        <v>187</v>
      </c>
      <c r="O17" s="4"/>
      <c r="P17" s="9">
        <v>196</v>
      </c>
      <c r="Q17" s="4"/>
      <c r="R17" s="13">
        <v>77</v>
      </c>
      <c r="S17" s="11"/>
      <c r="T17" s="12">
        <v>102</v>
      </c>
      <c r="U17" s="11"/>
      <c r="V17" s="12">
        <v>141</v>
      </c>
      <c r="W17" s="11"/>
      <c r="X17" s="12">
        <v>173</v>
      </c>
      <c r="Y17" s="11"/>
      <c r="Z17" s="12">
        <v>211</v>
      </c>
      <c r="AA17" s="11"/>
      <c r="AB17" s="12">
        <v>246</v>
      </c>
      <c r="AC17" s="11"/>
      <c r="AD17" s="12">
        <v>260</v>
      </c>
      <c r="AE17" s="11"/>
      <c r="AF17" s="12">
        <v>273</v>
      </c>
      <c r="AG17" s="11"/>
      <c r="AH17" s="1">
        <f>SUM(R17/B17)-1</f>
        <v>0.39999999999999991</v>
      </c>
      <c r="AI17" s="1"/>
      <c r="AJ17" s="1">
        <f>SUM(T17/D17)-1</f>
        <v>0.37837837837837829</v>
      </c>
      <c r="AK17" s="1"/>
      <c r="AL17" s="1">
        <f>SUM(V17/F17)-1</f>
        <v>0.39603960396039595</v>
      </c>
      <c r="AM17" s="1"/>
      <c r="AN17" s="1">
        <f>SUM(X17/H17)-1</f>
        <v>0.39516129032258074</v>
      </c>
      <c r="AO17" s="1"/>
      <c r="AP17" s="1">
        <f>SUM(Z17/J17)-1</f>
        <v>0.38815789473684204</v>
      </c>
      <c r="AQ17" s="1"/>
      <c r="AR17" s="1">
        <f>SUM(AB17/L17)-1</f>
        <v>0.38983050847457634</v>
      </c>
      <c r="AS17" s="1"/>
      <c r="AT17" s="1">
        <f>SUM(AD17/N17)-1</f>
        <v>0.39037433155080214</v>
      </c>
      <c r="AV17" s="1" t="s">
        <v>27</v>
      </c>
      <c r="AX17" s="34"/>
    </row>
    <row r="18" spans="1:52" x14ac:dyDescent="0.2">
      <c r="A18" s="41" t="s">
        <v>13</v>
      </c>
      <c r="B18" s="4">
        <v>24</v>
      </c>
      <c r="C18" s="4"/>
      <c r="D18" s="9">
        <v>30</v>
      </c>
      <c r="E18" s="4"/>
      <c r="F18" s="9">
        <v>39</v>
      </c>
      <c r="G18" s="4"/>
      <c r="H18" s="9">
        <v>46</v>
      </c>
      <c r="I18" s="4"/>
      <c r="J18" s="9">
        <v>56</v>
      </c>
      <c r="K18" s="4"/>
      <c r="L18" s="9">
        <v>66</v>
      </c>
      <c r="M18" s="4"/>
      <c r="N18" s="9">
        <v>72</v>
      </c>
      <c r="O18" s="4"/>
      <c r="P18" s="9">
        <v>76</v>
      </c>
      <c r="Q18" s="4"/>
      <c r="R18" s="13">
        <v>33</v>
      </c>
      <c r="S18" s="11"/>
      <c r="T18" s="12">
        <v>41</v>
      </c>
      <c r="U18" s="11"/>
      <c r="V18" s="12">
        <v>55</v>
      </c>
      <c r="W18" s="11"/>
      <c r="X18" s="12">
        <v>64</v>
      </c>
      <c r="Y18" s="11"/>
      <c r="Z18" s="12">
        <v>78</v>
      </c>
      <c r="AA18" s="11"/>
      <c r="AB18" s="12">
        <v>91</v>
      </c>
      <c r="AC18" s="11"/>
      <c r="AD18" s="12">
        <v>101</v>
      </c>
      <c r="AE18" s="11"/>
      <c r="AF18" s="12">
        <v>106</v>
      </c>
      <c r="AG18" s="11"/>
      <c r="AH18" s="1">
        <f>SUM(R18/B18)-1</f>
        <v>0.375</v>
      </c>
      <c r="AI18" s="1"/>
      <c r="AJ18" s="1">
        <f>SUM(T18/D18)-1</f>
        <v>0.3666666666666667</v>
      </c>
      <c r="AK18" s="1"/>
      <c r="AL18" s="1">
        <f>SUM(V18/F18)-1</f>
        <v>0.41025641025641035</v>
      </c>
      <c r="AM18" s="1"/>
      <c r="AN18" s="1">
        <f>SUM(X18/H18)-1</f>
        <v>0.39130434782608692</v>
      </c>
      <c r="AO18" s="1"/>
      <c r="AP18" s="1">
        <f>SUM(Z18/J18)-1</f>
        <v>0.39285714285714279</v>
      </c>
      <c r="AQ18" s="1"/>
      <c r="AR18" s="1">
        <f>SUM(AB18/L18)-1</f>
        <v>0.3787878787878789</v>
      </c>
      <c r="AS18" s="1"/>
      <c r="AT18" s="1">
        <f>SUM(AD18/N18)-1</f>
        <v>0.40277777777777768</v>
      </c>
      <c r="AV18" s="1" t="s">
        <v>27</v>
      </c>
      <c r="AX18" s="34"/>
    </row>
    <row r="19" spans="1:52" x14ac:dyDescent="0.2">
      <c r="A19" s="41" t="s">
        <v>14</v>
      </c>
      <c r="B19" s="4">
        <v>5</v>
      </c>
      <c r="C19" s="4"/>
      <c r="D19" s="9">
        <v>6</v>
      </c>
      <c r="E19" s="4"/>
      <c r="F19" s="9">
        <v>7</v>
      </c>
      <c r="G19" s="4"/>
      <c r="H19" s="9">
        <v>10</v>
      </c>
      <c r="I19" s="4"/>
      <c r="J19" s="9">
        <v>10</v>
      </c>
      <c r="K19" s="4"/>
      <c r="L19" s="9">
        <v>12</v>
      </c>
      <c r="M19" s="4"/>
      <c r="N19" s="9">
        <v>14</v>
      </c>
      <c r="O19" s="4"/>
      <c r="P19" s="9">
        <v>14</v>
      </c>
      <c r="Q19" s="4"/>
      <c r="R19" s="13">
        <v>4</v>
      </c>
      <c r="S19" s="11"/>
      <c r="T19" s="12">
        <v>8</v>
      </c>
      <c r="U19" s="11"/>
      <c r="V19" s="12">
        <v>10</v>
      </c>
      <c r="W19" s="11"/>
      <c r="X19" s="12">
        <v>13</v>
      </c>
      <c r="Y19" s="11"/>
      <c r="Z19" s="12">
        <v>15</v>
      </c>
      <c r="AA19" s="11"/>
      <c r="AB19" s="12">
        <v>17</v>
      </c>
      <c r="AC19" s="11"/>
      <c r="AD19" s="12">
        <v>19</v>
      </c>
      <c r="AE19" s="11"/>
      <c r="AF19" s="12">
        <v>20</v>
      </c>
      <c r="AG19" s="11"/>
      <c r="AH19" s="1">
        <f>SUM(R19/B19)-1</f>
        <v>-0.19999999999999996</v>
      </c>
      <c r="AI19" s="1"/>
      <c r="AJ19" s="1">
        <f>SUM(T19/D19)-1</f>
        <v>0.33333333333333326</v>
      </c>
      <c r="AK19" s="1"/>
      <c r="AL19" s="1">
        <f>SUM(V19/F19)-1</f>
        <v>0.4285714285714286</v>
      </c>
      <c r="AM19" s="1"/>
      <c r="AN19" s="1">
        <f>SUM(X19/H19)-1</f>
        <v>0.30000000000000004</v>
      </c>
      <c r="AO19" s="1"/>
      <c r="AP19" s="1">
        <f>SUM(Z19/J19)-1</f>
        <v>0.5</v>
      </c>
      <c r="AQ19" s="1"/>
      <c r="AR19" s="1">
        <f>SUM(AB19/L19)-1</f>
        <v>0.41666666666666674</v>
      </c>
      <c r="AS19" s="1"/>
      <c r="AT19" s="1">
        <f>SUM(AD19/N19)-1</f>
        <v>0.35714285714285721</v>
      </c>
      <c r="AV19" s="1" t="s">
        <v>27</v>
      </c>
      <c r="AX19" s="34"/>
    </row>
    <row r="20" spans="1:52" x14ac:dyDescent="0.2">
      <c r="A20" s="41" t="s">
        <v>15</v>
      </c>
      <c r="B20" s="4">
        <v>32</v>
      </c>
      <c r="C20" s="4"/>
      <c r="D20" s="9">
        <v>39</v>
      </c>
      <c r="E20" s="4"/>
      <c r="F20" s="9">
        <v>48</v>
      </c>
      <c r="G20" s="4"/>
      <c r="H20" s="9">
        <v>55</v>
      </c>
      <c r="I20" s="4"/>
      <c r="J20" s="9">
        <v>64</v>
      </c>
      <c r="K20" s="4"/>
      <c r="L20" s="9">
        <v>73</v>
      </c>
      <c r="M20" s="35"/>
      <c r="N20" s="9">
        <v>79</v>
      </c>
      <c r="O20" s="35"/>
      <c r="P20" s="9">
        <v>83</v>
      </c>
      <c r="Q20" s="4"/>
      <c r="R20" s="13">
        <v>40</v>
      </c>
      <c r="S20" s="11"/>
      <c r="T20" s="12">
        <v>50</v>
      </c>
      <c r="U20" s="11"/>
      <c r="V20" s="12">
        <v>62</v>
      </c>
      <c r="W20" s="11"/>
      <c r="X20" s="12">
        <v>73</v>
      </c>
      <c r="Y20" s="11"/>
      <c r="Z20" s="12">
        <v>84</v>
      </c>
      <c r="AA20" s="11"/>
      <c r="AB20" s="12">
        <v>97</v>
      </c>
      <c r="AC20" s="33"/>
      <c r="AD20" s="12">
        <v>106</v>
      </c>
      <c r="AE20" s="33"/>
      <c r="AF20" s="12">
        <v>111</v>
      </c>
      <c r="AG20" s="11"/>
      <c r="AH20" s="1">
        <f>SUM(R20/B20)-1</f>
        <v>0.25</v>
      </c>
      <c r="AI20" s="1"/>
      <c r="AJ20" s="1">
        <f>SUM(T20/D20)-1</f>
        <v>0.28205128205128216</v>
      </c>
      <c r="AK20" s="1"/>
      <c r="AL20" s="1">
        <f>SUM(V20/F20)-1</f>
        <v>0.29166666666666674</v>
      </c>
      <c r="AM20" s="1"/>
      <c r="AN20" s="1">
        <f>SUM(X20/H20)-1</f>
        <v>0.32727272727272738</v>
      </c>
      <c r="AO20" s="1"/>
      <c r="AP20" s="1">
        <f>SUM(Z20/J20)-1</f>
        <v>0.3125</v>
      </c>
      <c r="AQ20" s="1"/>
      <c r="AR20" s="1">
        <f>SUM(AB20/L20)-1</f>
        <v>0.32876712328767121</v>
      </c>
      <c r="AS20" s="1"/>
      <c r="AT20" s="1">
        <f>SUM(AD20/N20)-1</f>
        <v>0.34177215189873422</v>
      </c>
      <c r="AV20" s="1" t="s">
        <v>27</v>
      </c>
      <c r="AX20" s="34"/>
    </row>
    <row r="21" spans="1:52" x14ac:dyDescent="0.2">
      <c r="A21" s="2" t="s">
        <v>16</v>
      </c>
      <c r="B21" s="14">
        <f>SUM(B17:B20)</f>
        <v>116</v>
      </c>
      <c r="C21" s="14"/>
      <c r="D21" s="15">
        <f>SUM(D17:D20)</f>
        <v>149</v>
      </c>
      <c r="E21" s="14"/>
      <c r="F21" s="15">
        <f>SUM(F17:F20)</f>
        <v>195</v>
      </c>
      <c r="G21" s="14"/>
      <c r="H21" s="15">
        <f>SUM(H17:H20)</f>
        <v>235</v>
      </c>
      <c r="I21" s="14"/>
      <c r="J21" s="15">
        <f>SUM(J17:J20)</f>
        <v>282</v>
      </c>
      <c r="K21" s="14"/>
      <c r="L21" s="15">
        <f>SUM(L17:L20)</f>
        <v>328</v>
      </c>
      <c r="M21" s="4"/>
      <c r="N21" s="15">
        <f>SUM(N17:N20)</f>
        <v>352</v>
      </c>
      <c r="O21" s="4"/>
      <c r="P21" s="15">
        <f>SUM(P17:P20)</f>
        <v>369</v>
      </c>
      <c r="Q21" s="14"/>
      <c r="R21" s="19">
        <f>SUM(R17:R20)</f>
        <v>154</v>
      </c>
      <c r="S21" s="17"/>
      <c r="T21" s="18">
        <f>SUM(T17:T20)</f>
        <v>201</v>
      </c>
      <c r="U21" s="17"/>
      <c r="V21" s="18">
        <f>SUM(V17:V20)</f>
        <v>268</v>
      </c>
      <c r="W21" s="17"/>
      <c r="X21" s="18">
        <f>SUM(X17:X20)</f>
        <v>323</v>
      </c>
      <c r="Y21" s="17"/>
      <c r="Z21" s="18">
        <f>SUM(Z17:Z20)</f>
        <v>388</v>
      </c>
      <c r="AA21" s="17"/>
      <c r="AB21" s="18">
        <f>SUM(AB17:AB20)</f>
        <v>451</v>
      </c>
      <c r="AC21" s="11"/>
      <c r="AD21" s="18">
        <f>SUM(AD17:AD20)</f>
        <v>486</v>
      </c>
      <c r="AE21" s="11"/>
      <c r="AF21" s="18">
        <f>SUM(AF17:AF20)</f>
        <v>510</v>
      </c>
      <c r="AG21" s="11"/>
      <c r="AH21" s="1">
        <f>SUM(R21/B21)-1</f>
        <v>0.32758620689655182</v>
      </c>
      <c r="AI21" s="1"/>
      <c r="AJ21" s="1">
        <f>SUM(T21/D21)-1</f>
        <v>0.34899328859060397</v>
      </c>
      <c r="AK21" s="1"/>
      <c r="AL21" s="1">
        <f>SUM(V21/F21)-1</f>
        <v>0.37435897435897436</v>
      </c>
      <c r="AM21" s="1"/>
      <c r="AN21" s="1">
        <f>SUM(X21/H21)-1</f>
        <v>0.37446808510638308</v>
      </c>
      <c r="AO21" s="1"/>
      <c r="AP21" s="1">
        <f>SUM(Z21/J21)-1</f>
        <v>0.37588652482269502</v>
      </c>
      <c r="AQ21" s="1"/>
      <c r="AR21" s="1">
        <f>SUM(AB21/L21)-1</f>
        <v>0.375</v>
      </c>
      <c r="AS21" s="1"/>
      <c r="AT21" s="1">
        <f>SUM(AD21/N21)-1</f>
        <v>0.38068181818181812</v>
      </c>
      <c r="AV21" s="1" t="s">
        <v>27</v>
      </c>
      <c r="AW21" s="32">
        <f>SUM(AH21:AT21)/7</f>
        <v>0.36528212827957518</v>
      </c>
      <c r="AX21" s="37">
        <f>+B21+D21+F21+H21+J21+L21+N21+P21</f>
        <v>2026</v>
      </c>
      <c r="AY21" s="37">
        <f>+R21+T21+V21+X21+Z21+AB21+AD21+AF21</f>
        <v>2781</v>
      </c>
      <c r="AZ21" s="38">
        <f>1-(AY21/AX21)</f>
        <v>-0.3726554787759131</v>
      </c>
    </row>
    <row r="22" spans="1:52" x14ac:dyDescent="0.2">
      <c r="A22" s="5"/>
      <c r="B22" s="4"/>
      <c r="C22" s="4"/>
      <c r="D22" s="9"/>
      <c r="E22" s="4"/>
      <c r="F22" s="9"/>
      <c r="G22" s="4"/>
      <c r="H22" s="9"/>
      <c r="I22" s="4"/>
      <c r="J22" s="9"/>
      <c r="K22" s="4"/>
      <c r="L22" s="9"/>
      <c r="M22" s="4"/>
      <c r="N22" s="9"/>
      <c r="O22" s="4"/>
      <c r="P22" s="9"/>
      <c r="Q22" s="4"/>
      <c r="R22" s="13"/>
      <c r="S22" s="11"/>
      <c r="T22" s="12"/>
      <c r="U22" s="11"/>
      <c r="V22" s="12"/>
      <c r="W22" s="11"/>
      <c r="X22" s="12"/>
      <c r="Y22" s="11"/>
      <c r="Z22" s="12"/>
      <c r="AA22" s="11"/>
      <c r="AB22" s="12"/>
      <c r="AC22" s="11"/>
      <c r="AD22" s="12"/>
      <c r="AE22" s="11"/>
      <c r="AF22" s="12"/>
      <c r="AG22" s="1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V22" s="1"/>
    </row>
    <row r="23" spans="1:52" x14ac:dyDescent="0.2">
      <c r="A23" s="5"/>
      <c r="B23" s="4"/>
      <c r="C23" s="4"/>
      <c r="D23" s="9"/>
      <c r="E23" s="4"/>
      <c r="F23" s="9"/>
      <c r="G23" s="4"/>
      <c r="H23" s="9"/>
      <c r="I23" s="4"/>
      <c r="J23" s="9"/>
      <c r="K23" s="4"/>
      <c r="L23" s="9"/>
      <c r="M23" s="4"/>
      <c r="N23" s="9"/>
      <c r="O23" s="4"/>
      <c r="P23" s="9"/>
      <c r="Q23" s="4"/>
      <c r="R23" s="13"/>
      <c r="S23" s="11"/>
      <c r="T23" s="12"/>
      <c r="U23" s="11"/>
      <c r="V23" s="12"/>
      <c r="W23" s="11"/>
      <c r="X23" s="12"/>
      <c r="Y23" s="11"/>
      <c r="Z23" s="12"/>
      <c r="AA23" s="11"/>
      <c r="AB23" s="12"/>
      <c r="AC23" s="11"/>
      <c r="AD23" s="12"/>
      <c r="AE23" s="11"/>
      <c r="AF23" s="12"/>
      <c r="AG23" s="1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V23" s="1"/>
    </row>
    <row r="24" spans="1:52" x14ac:dyDescent="0.2">
      <c r="A24" s="41" t="s">
        <v>17</v>
      </c>
      <c r="B24" s="4">
        <v>17</v>
      </c>
      <c r="C24" s="4"/>
      <c r="D24" s="9">
        <v>24</v>
      </c>
      <c r="E24" s="4"/>
      <c r="F24" s="9">
        <v>39</v>
      </c>
      <c r="G24" s="4"/>
      <c r="H24" s="9">
        <v>54</v>
      </c>
      <c r="I24" s="4"/>
      <c r="J24" s="9">
        <v>68</v>
      </c>
      <c r="K24" s="4"/>
      <c r="L24" s="9">
        <v>83</v>
      </c>
      <c r="M24" s="4"/>
      <c r="N24" s="9">
        <v>98</v>
      </c>
      <c r="O24" s="4"/>
      <c r="P24" s="9">
        <v>102</v>
      </c>
      <c r="Q24" s="4"/>
      <c r="R24" s="13">
        <v>18</v>
      </c>
      <c r="S24" s="11"/>
      <c r="T24" s="12">
        <v>26</v>
      </c>
      <c r="U24" s="11"/>
      <c r="V24" s="12">
        <v>42</v>
      </c>
      <c r="W24" s="11"/>
      <c r="X24" s="12">
        <v>57</v>
      </c>
      <c r="Y24" s="11"/>
      <c r="Z24" s="12">
        <v>73</v>
      </c>
      <c r="AA24" s="11"/>
      <c r="AB24" s="12">
        <v>89</v>
      </c>
      <c r="AC24" s="11"/>
      <c r="AD24" s="12">
        <v>104</v>
      </c>
      <c r="AE24" s="11"/>
      <c r="AF24" s="12">
        <v>109</v>
      </c>
      <c r="AG24" s="11"/>
      <c r="AH24" s="1">
        <f>SUM(R24/B24)-1</f>
        <v>5.8823529411764719E-2</v>
      </c>
      <c r="AI24" s="1"/>
      <c r="AJ24" s="1">
        <f>SUM(T24/D24)-1</f>
        <v>8.3333333333333259E-2</v>
      </c>
      <c r="AK24" s="1"/>
      <c r="AL24" s="1">
        <f>SUM(V24/F24)-1</f>
        <v>7.6923076923076872E-2</v>
      </c>
      <c r="AM24" s="1"/>
      <c r="AN24" s="1">
        <f>SUM(X24/H24)-1</f>
        <v>5.555555555555558E-2</v>
      </c>
      <c r="AO24" s="1"/>
      <c r="AP24" s="1">
        <f>SUM(Z24/J24)-1</f>
        <v>7.3529411764705843E-2</v>
      </c>
      <c r="AQ24" s="1"/>
      <c r="AR24" s="1">
        <f>SUM(AB24/L24)-1</f>
        <v>7.2289156626506035E-2</v>
      </c>
      <c r="AS24" s="1"/>
      <c r="AT24" s="1">
        <f>SUM(AD24/N24)-1</f>
        <v>6.1224489795918435E-2</v>
      </c>
      <c r="AV24" s="1" t="s">
        <v>27</v>
      </c>
      <c r="AX24" s="34"/>
    </row>
    <row r="25" spans="1:52" x14ac:dyDescent="0.2">
      <c r="A25" s="41" t="s">
        <v>18</v>
      </c>
      <c r="B25" s="4">
        <v>13</v>
      </c>
      <c r="C25" s="4"/>
      <c r="D25" s="9">
        <v>18</v>
      </c>
      <c r="E25" s="4"/>
      <c r="F25" s="9">
        <v>28</v>
      </c>
      <c r="G25" s="4"/>
      <c r="H25" s="9">
        <v>38</v>
      </c>
      <c r="I25" s="4"/>
      <c r="J25" s="9">
        <v>47</v>
      </c>
      <c r="K25" s="4"/>
      <c r="L25" s="9">
        <v>57</v>
      </c>
      <c r="M25" s="4"/>
      <c r="N25" s="9">
        <v>67</v>
      </c>
      <c r="O25" s="4"/>
      <c r="P25" s="9">
        <v>70</v>
      </c>
      <c r="Q25" s="4"/>
      <c r="R25" s="13">
        <v>14</v>
      </c>
      <c r="S25" s="11"/>
      <c r="T25" s="12">
        <v>20</v>
      </c>
      <c r="U25" s="11"/>
      <c r="V25" s="12">
        <v>32</v>
      </c>
      <c r="W25" s="11"/>
      <c r="X25" s="12">
        <v>43</v>
      </c>
      <c r="Y25" s="11"/>
      <c r="Z25" s="12">
        <v>55</v>
      </c>
      <c r="AA25" s="11"/>
      <c r="AB25" s="12">
        <v>67</v>
      </c>
      <c r="AC25" s="11"/>
      <c r="AD25" s="12">
        <v>79</v>
      </c>
      <c r="AE25" s="11"/>
      <c r="AF25" s="12">
        <v>82</v>
      </c>
      <c r="AG25" s="11"/>
      <c r="AH25" s="1">
        <f>SUM(R25/B25)-1</f>
        <v>7.6923076923076872E-2</v>
      </c>
      <c r="AI25" s="1"/>
      <c r="AJ25" s="1">
        <f>SUM(T25/D25)-1</f>
        <v>0.11111111111111116</v>
      </c>
      <c r="AK25" s="1"/>
      <c r="AL25" s="1">
        <f>SUM(V25/F25)-1</f>
        <v>0.14285714285714279</v>
      </c>
      <c r="AM25" s="1"/>
      <c r="AN25" s="1">
        <f>SUM(X25/H25)-1</f>
        <v>0.13157894736842102</v>
      </c>
      <c r="AO25" s="1"/>
      <c r="AP25" s="1">
        <f>SUM(Z25/J25)-1</f>
        <v>0.17021276595744683</v>
      </c>
      <c r="AQ25" s="1"/>
      <c r="AR25" s="1">
        <f>SUM(AB25/L25)-1</f>
        <v>0.17543859649122817</v>
      </c>
      <c r="AS25" s="1"/>
      <c r="AT25" s="1">
        <f>SUM(AD25/N25)-1</f>
        <v>0.17910447761194037</v>
      </c>
      <c r="AV25" s="1" t="s">
        <v>27</v>
      </c>
      <c r="AX25" s="34"/>
    </row>
    <row r="26" spans="1:52" x14ac:dyDescent="0.2">
      <c r="A26" s="41" t="s">
        <v>19</v>
      </c>
      <c r="B26" s="4">
        <v>22</v>
      </c>
      <c r="C26" s="4"/>
      <c r="D26" s="9">
        <v>22</v>
      </c>
      <c r="E26" s="4"/>
      <c r="F26" s="9">
        <v>22</v>
      </c>
      <c r="G26" s="4"/>
      <c r="H26" s="9">
        <v>22</v>
      </c>
      <c r="I26" s="4"/>
      <c r="J26" s="9">
        <v>22</v>
      </c>
      <c r="K26" s="4"/>
      <c r="L26" s="9">
        <v>22</v>
      </c>
      <c r="M26" s="35"/>
      <c r="N26" s="9">
        <v>22</v>
      </c>
      <c r="O26" s="35"/>
      <c r="P26" s="9">
        <v>22</v>
      </c>
      <c r="Q26" s="4"/>
      <c r="R26" s="13">
        <v>23</v>
      </c>
      <c r="S26" s="11"/>
      <c r="T26" s="12">
        <v>23</v>
      </c>
      <c r="U26" s="11"/>
      <c r="V26" s="12">
        <v>23</v>
      </c>
      <c r="W26" s="11"/>
      <c r="X26" s="12">
        <v>23</v>
      </c>
      <c r="Y26" s="11"/>
      <c r="Z26" s="12">
        <v>23</v>
      </c>
      <c r="AA26" s="11"/>
      <c r="AB26" s="12">
        <v>23</v>
      </c>
      <c r="AC26" s="33"/>
      <c r="AD26" s="12">
        <v>23</v>
      </c>
      <c r="AE26" s="33"/>
      <c r="AF26" s="12">
        <v>23</v>
      </c>
      <c r="AG26" s="11"/>
      <c r="AH26" s="1">
        <f>SUM(R26/B26)-1</f>
        <v>4.5454545454545414E-2</v>
      </c>
      <c r="AI26" s="1"/>
      <c r="AJ26" s="1">
        <f>SUM(T26/D26)-1</f>
        <v>4.5454545454545414E-2</v>
      </c>
      <c r="AK26" s="1"/>
      <c r="AL26" s="1">
        <f>SUM(V26/F26)-1</f>
        <v>4.5454545454545414E-2</v>
      </c>
      <c r="AM26" s="1"/>
      <c r="AN26" s="1">
        <f>SUM(X26/H26)-1</f>
        <v>4.5454545454545414E-2</v>
      </c>
      <c r="AO26" s="1"/>
      <c r="AP26" s="1">
        <f>SUM(Z26/J26)-1</f>
        <v>4.5454545454545414E-2</v>
      </c>
      <c r="AQ26" s="1"/>
      <c r="AR26" s="1">
        <f>SUM(AB26/L26)-1</f>
        <v>4.5454545454545414E-2</v>
      </c>
      <c r="AS26" s="1"/>
      <c r="AT26" s="1">
        <f>SUM(AD26/N26)-1</f>
        <v>4.5454545454545414E-2</v>
      </c>
      <c r="AV26" s="1" t="s">
        <v>27</v>
      </c>
      <c r="AX26" s="34"/>
    </row>
    <row r="27" spans="1:52" x14ac:dyDescent="0.2">
      <c r="A27" s="2" t="s">
        <v>20</v>
      </c>
      <c r="B27" s="14">
        <f>SUM(B24:B26)</f>
        <v>52</v>
      </c>
      <c r="C27" s="14"/>
      <c r="D27" s="15">
        <f>SUM(D24:D26)</f>
        <v>64</v>
      </c>
      <c r="E27" s="14"/>
      <c r="F27" s="15">
        <f>SUM(F24:F26)</f>
        <v>89</v>
      </c>
      <c r="G27" s="14"/>
      <c r="H27" s="15">
        <f>SUM(H24:H26)</f>
        <v>114</v>
      </c>
      <c r="I27" s="14"/>
      <c r="J27" s="15">
        <f>SUM(J24:J26)</f>
        <v>137</v>
      </c>
      <c r="K27" s="14"/>
      <c r="L27" s="15">
        <f>SUM(L24:L26)</f>
        <v>162</v>
      </c>
      <c r="M27" s="4"/>
      <c r="N27" s="15">
        <f>SUM(N24:N26)</f>
        <v>187</v>
      </c>
      <c r="O27" s="4"/>
      <c r="P27" s="15">
        <f>SUM(P24:P26)</f>
        <v>194</v>
      </c>
      <c r="Q27" s="14"/>
      <c r="R27" s="19">
        <f>SUM(R24:R26)</f>
        <v>55</v>
      </c>
      <c r="S27" s="17"/>
      <c r="T27" s="18">
        <f>SUM(T24:T26)</f>
        <v>69</v>
      </c>
      <c r="U27" s="17"/>
      <c r="V27" s="18">
        <f>SUM(V24:V26)</f>
        <v>97</v>
      </c>
      <c r="W27" s="17"/>
      <c r="X27" s="18">
        <f>SUM(X24:X26)</f>
        <v>123</v>
      </c>
      <c r="Y27" s="17"/>
      <c r="Z27" s="18">
        <f>SUM(Z24:Z26)</f>
        <v>151</v>
      </c>
      <c r="AA27" s="17"/>
      <c r="AB27" s="18">
        <f>SUM(AB24:AB26)</f>
        <v>179</v>
      </c>
      <c r="AC27" s="11"/>
      <c r="AD27" s="18">
        <f>SUM(AD24:AD26)</f>
        <v>206</v>
      </c>
      <c r="AE27" s="11"/>
      <c r="AF27" s="18">
        <f>SUM(AF24:AF26)</f>
        <v>214</v>
      </c>
      <c r="AG27" s="11"/>
      <c r="AH27" s="1">
        <f>SUM(R27/B27)-1</f>
        <v>5.7692307692307709E-2</v>
      </c>
      <c r="AI27" s="1"/>
      <c r="AJ27" s="1">
        <f>SUM(T27/D27)-1</f>
        <v>7.8125E-2</v>
      </c>
      <c r="AK27" s="1"/>
      <c r="AL27" s="1">
        <f>SUM(V27/F27)-1</f>
        <v>8.98876404494382E-2</v>
      </c>
      <c r="AM27" s="1"/>
      <c r="AN27" s="1">
        <f>SUM(X27/H27)-1</f>
        <v>7.8947368421052655E-2</v>
      </c>
      <c r="AO27" s="1"/>
      <c r="AP27" s="1">
        <f>SUM(Z27/J27)-1</f>
        <v>0.10218978102189791</v>
      </c>
      <c r="AQ27" s="1"/>
      <c r="AR27" s="1">
        <f>SUM(AB27/L27)-1</f>
        <v>0.10493827160493829</v>
      </c>
      <c r="AS27" s="1"/>
      <c r="AT27" s="1">
        <f>SUM(AD27/N27)-1</f>
        <v>0.10160427807486627</v>
      </c>
      <c r="AV27" s="1" t="s">
        <v>27</v>
      </c>
      <c r="AX27" s="37">
        <f>+B27+D27+F27+H27+J27+L27+N27+P27</f>
        <v>999</v>
      </c>
      <c r="AY27" s="37">
        <f>+R27+T27+V27+X27+Z27+AB27+AD27+AF27</f>
        <v>1094</v>
      </c>
      <c r="AZ27" s="38">
        <f>1-(AY27/AX27)</f>
        <v>-9.5095095095095061E-2</v>
      </c>
    </row>
    <row r="28" spans="1:52" x14ac:dyDescent="0.2">
      <c r="A28" s="5"/>
      <c r="B28" s="4"/>
      <c r="C28" s="4"/>
      <c r="D28" s="9"/>
      <c r="E28" s="4"/>
      <c r="F28" s="9"/>
      <c r="G28" s="4"/>
      <c r="H28" s="9"/>
      <c r="I28" s="4"/>
      <c r="J28" s="9"/>
      <c r="K28" s="4"/>
      <c r="L28" s="9"/>
      <c r="M28" s="4"/>
      <c r="N28" s="9"/>
      <c r="O28" s="4"/>
      <c r="P28" s="9"/>
      <c r="Q28" s="4"/>
      <c r="R28" s="13"/>
      <c r="S28" s="11"/>
      <c r="T28" s="12"/>
      <c r="U28" s="11"/>
      <c r="V28" s="12"/>
      <c r="W28" s="11"/>
      <c r="X28" s="12"/>
      <c r="Y28" s="11"/>
      <c r="Z28" s="12"/>
      <c r="AA28" s="11"/>
      <c r="AB28" s="12"/>
      <c r="AC28" s="11"/>
      <c r="AD28" s="12"/>
      <c r="AE28" s="11"/>
      <c r="AF28" s="12"/>
      <c r="AG28" s="1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V28" s="1"/>
    </row>
    <row r="29" spans="1:52" x14ac:dyDescent="0.2">
      <c r="A29" s="42" t="s">
        <v>21</v>
      </c>
      <c r="B29" s="4"/>
      <c r="C29" s="4"/>
      <c r="D29" s="9"/>
      <c r="E29" s="4"/>
      <c r="F29" s="9"/>
      <c r="G29" s="4"/>
      <c r="H29" s="9"/>
      <c r="I29" s="4"/>
      <c r="J29" s="9"/>
      <c r="K29" s="4"/>
      <c r="L29" s="9"/>
      <c r="M29" s="4"/>
      <c r="N29" s="9"/>
      <c r="O29" s="4"/>
      <c r="P29" s="9"/>
      <c r="Q29" s="4"/>
      <c r="R29" s="13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V29" s="1"/>
    </row>
    <row r="30" spans="1:52" x14ac:dyDescent="0.2">
      <c r="A30" s="41" t="s">
        <v>22</v>
      </c>
      <c r="B30" s="4">
        <v>2</v>
      </c>
      <c r="C30" s="4"/>
      <c r="D30" s="9">
        <v>2</v>
      </c>
      <c r="E30" s="4"/>
      <c r="F30" s="9">
        <v>2</v>
      </c>
      <c r="G30" s="4"/>
      <c r="H30" s="9">
        <v>2</v>
      </c>
      <c r="I30" s="4"/>
      <c r="J30" s="9">
        <v>2</v>
      </c>
      <c r="K30" s="4"/>
      <c r="L30" s="9">
        <v>2</v>
      </c>
      <c r="M30" s="4"/>
      <c r="N30" s="9">
        <v>2</v>
      </c>
      <c r="O30" s="4"/>
      <c r="P30" s="9">
        <f>+B30</f>
        <v>2</v>
      </c>
      <c r="Q30" s="4"/>
      <c r="R30" s="13">
        <f>+B30</f>
        <v>2</v>
      </c>
      <c r="S30" s="11"/>
      <c r="T30" s="12">
        <f>+D30</f>
        <v>2</v>
      </c>
      <c r="U30" s="11"/>
      <c r="V30" s="12">
        <f>+F30</f>
        <v>2</v>
      </c>
      <c r="W30" s="11"/>
      <c r="X30" s="12">
        <f>+H30</f>
        <v>2</v>
      </c>
      <c r="Y30" s="11"/>
      <c r="Z30" s="12">
        <f>+J30</f>
        <v>2</v>
      </c>
      <c r="AA30" s="11"/>
      <c r="AB30" s="12">
        <f>+L30</f>
        <v>2</v>
      </c>
      <c r="AC30" s="11"/>
      <c r="AD30" s="12">
        <f>+N30</f>
        <v>2</v>
      </c>
      <c r="AE30" s="11"/>
      <c r="AF30" s="12">
        <f>+R30</f>
        <v>2</v>
      </c>
      <c r="AG30" s="11"/>
      <c r="AH30" s="1">
        <f>SUM(R30/B30)-1</f>
        <v>0</v>
      </c>
      <c r="AI30" s="1"/>
      <c r="AJ30" s="1">
        <f>SUM(T30/D30)-1</f>
        <v>0</v>
      </c>
      <c r="AK30" s="1"/>
      <c r="AL30" s="1">
        <f>SUM(V30/F30)-1</f>
        <v>0</v>
      </c>
      <c r="AM30" s="1"/>
      <c r="AN30" s="1">
        <f>SUM(X30/H30)-1</f>
        <v>0</v>
      </c>
      <c r="AO30" s="1"/>
      <c r="AP30" s="1">
        <f>SUM(Z30/J30)-1</f>
        <v>0</v>
      </c>
      <c r="AQ30" s="1"/>
      <c r="AR30" s="1">
        <f>SUM(AB30/L30)-1</f>
        <v>0</v>
      </c>
      <c r="AS30" s="1"/>
      <c r="AT30" s="1">
        <f>SUM(AD30/N30)-1</f>
        <v>0</v>
      </c>
      <c r="AV30" s="1" t="s">
        <v>27</v>
      </c>
      <c r="AX30" s="34"/>
    </row>
    <row r="31" spans="1:52" x14ac:dyDescent="0.2">
      <c r="A31" s="41" t="s">
        <v>23</v>
      </c>
      <c r="B31" s="4">
        <v>3</v>
      </c>
      <c r="C31" s="4"/>
      <c r="D31" s="9">
        <v>3</v>
      </c>
      <c r="E31" s="4"/>
      <c r="F31" s="9">
        <v>3</v>
      </c>
      <c r="G31" s="4"/>
      <c r="H31" s="9">
        <v>3</v>
      </c>
      <c r="I31" s="4"/>
      <c r="J31" s="9">
        <v>3</v>
      </c>
      <c r="K31" s="4"/>
      <c r="L31" s="9">
        <v>3</v>
      </c>
      <c r="M31" s="4"/>
      <c r="N31" s="9">
        <v>3</v>
      </c>
      <c r="O31" s="4"/>
      <c r="P31" s="9">
        <f>+B31</f>
        <v>3</v>
      </c>
      <c r="Q31" s="4"/>
      <c r="R31" s="13">
        <f>+B31</f>
        <v>3</v>
      </c>
      <c r="S31" s="11"/>
      <c r="T31" s="12">
        <f>+D31</f>
        <v>3</v>
      </c>
      <c r="U31" s="11"/>
      <c r="V31" s="12">
        <f>+F31</f>
        <v>3</v>
      </c>
      <c r="W31" s="11"/>
      <c r="X31" s="12">
        <f>+H31</f>
        <v>3</v>
      </c>
      <c r="Y31" s="11"/>
      <c r="Z31" s="12">
        <f>+J31</f>
        <v>3</v>
      </c>
      <c r="AA31" s="11"/>
      <c r="AB31" s="12">
        <f>+L31</f>
        <v>3</v>
      </c>
      <c r="AC31" s="11"/>
      <c r="AD31" s="12">
        <f>+N31</f>
        <v>3</v>
      </c>
      <c r="AE31" s="11"/>
      <c r="AF31" s="12">
        <f>+R31</f>
        <v>3</v>
      </c>
      <c r="AG31" s="11"/>
      <c r="AH31" s="1">
        <f>SUM(R31/B31)-1</f>
        <v>0</v>
      </c>
      <c r="AI31" s="1"/>
      <c r="AJ31" s="1">
        <f>SUM(T31/D31)-1</f>
        <v>0</v>
      </c>
      <c r="AK31" s="1"/>
      <c r="AL31" s="1">
        <f>SUM(V31/F31)-1</f>
        <v>0</v>
      </c>
      <c r="AM31" s="1"/>
      <c r="AN31" s="1">
        <f>SUM(X31/H31)-1</f>
        <v>0</v>
      </c>
      <c r="AO31" s="1"/>
      <c r="AP31" s="1">
        <f>SUM(Z31/J31)-1</f>
        <v>0</v>
      </c>
      <c r="AQ31" s="1"/>
      <c r="AR31" s="1">
        <f>SUM(AB31/L31)-1</f>
        <v>0</v>
      </c>
      <c r="AS31" s="1"/>
      <c r="AT31" s="1">
        <f>SUM(AD31/N31)-1</f>
        <v>0</v>
      </c>
      <c r="AV31" s="1" t="s">
        <v>27</v>
      </c>
      <c r="AX31" s="34"/>
    </row>
    <row r="32" spans="1:52" x14ac:dyDescent="0.2">
      <c r="AT32" s="20"/>
      <c r="AV32" s="20"/>
    </row>
    <row r="33" spans="18:48" x14ac:dyDescent="0.2">
      <c r="AT33" s="20"/>
      <c r="AV33" s="20"/>
    </row>
    <row r="34" spans="18:48" x14ac:dyDescent="0.2">
      <c r="AT34" s="20"/>
      <c r="AV34" s="20"/>
    </row>
    <row r="35" spans="18:48" x14ac:dyDescent="0.2">
      <c r="R35" s="36">
        <f>+R13+R15+R21+R27+R30+R31</f>
        <v>301</v>
      </c>
      <c r="T35" s="36">
        <f>+T13+T15+T21+T27+T30+T31</f>
        <v>386</v>
      </c>
      <c r="V35" s="36">
        <f>+V13+V15+V21+V27+V30+V31</f>
        <v>515</v>
      </c>
      <c r="X35" s="36">
        <f>+X13+X15+X21+X27+X30+X31</f>
        <v>625</v>
      </c>
      <c r="Z35" s="36">
        <f>+Z13+Z15+Z21+Z27+Z30+Z31</f>
        <v>751</v>
      </c>
      <c r="AB35" s="36">
        <f>+AB13+AB15+AB21+AB27+AB30+AB31</f>
        <v>876</v>
      </c>
      <c r="AD35" s="36">
        <f>+AD13+AD15+AD21+AD27+AD30+AD31</f>
        <v>948</v>
      </c>
      <c r="AF35" s="36">
        <f>+AF13+AF15+AF21+AF27+AF30+AF31</f>
        <v>993</v>
      </c>
      <c r="AT35" s="20"/>
      <c r="AV35" s="20"/>
    </row>
  </sheetData>
  <mergeCells count="23">
    <mergeCell ref="AN7:AO7"/>
    <mergeCell ref="AP7:AQ7"/>
    <mergeCell ref="L7:M7"/>
    <mergeCell ref="R7:S7"/>
    <mergeCell ref="T7:U7"/>
    <mergeCell ref="V7:W7"/>
    <mergeCell ref="Z7:AA7"/>
    <mergeCell ref="X7:Y7"/>
    <mergeCell ref="AH7:AI7"/>
    <mergeCell ref="AJ7:AK7"/>
    <mergeCell ref="AL7:AM7"/>
    <mergeCell ref="N7:O7"/>
    <mergeCell ref="P7:Q7"/>
    <mergeCell ref="B7:C7"/>
    <mergeCell ref="D7:E7"/>
    <mergeCell ref="F7:G7"/>
    <mergeCell ref="A1:AB1"/>
    <mergeCell ref="A2:AB2"/>
    <mergeCell ref="A3:AB3"/>
    <mergeCell ref="B6:M6"/>
    <mergeCell ref="R6:AB6"/>
    <mergeCell ref="H7:I7"/>
    <mergeCell ref="J7:K7"/>
  </mergeCells>
  <printOptions horizontalCentered="1" verticalCentered="1"/>
  <pageMargins left="0.5" right="0.5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Duplex</vt:lpstr>
      <vt:lpstr>Inner</vt:lpstr>
      <vt:lpstr>Detached</vt:lpstr>
      <vt:lpstr>Detached!Print_Area</vt:lpstr>
      <vt:lpstr>Duplex!Print_Area</vt:lpstr>
      <vt:lpstr>Inner!Print_Area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Lepo</dc:creator>
  <cp:lastModifiedBy>Jason Louie</cp:lastModifiedBy>
  <cp:lastPrinted>2023-10-16T14:25:11Z</cp:lastPrinted>
  <dcterms:created xsi:type="dcterms:W3CDTF">2013-10-21T13:09:23Z</dcterms:created>
  <dcterms:modified xsi:type="dcterms:W3CDTF">2023-11-02T16:21:57Z</dcterms:modified>
</cp:coreProperties>
</file>